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6605" windowHeight="8595" tabRatio="797" activeTab="3"/>
  </bookViews>
  <sheets>
    <sheet name="Contestant Data" sheetId="1" r:id="rId1"/>
    <sheet name="Judging Consistency" sheetId="2" r:id="rId2"/>
    <sheet name="Advanced Result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</sheets>
  <definedNames>
    <definedName name="_xlnm.Print_Area" localSheetId="3">'1'!$A$1:$X$37</definedName>
    <definedName name="_xlnm.Print_Area" localSheetId="12">'10'!$A$1:$X$37</definedName>
    <definedName name="_xlnm.Print_Area" localSheetId="13">'11'!$A$1:$X$37</definedName>
    <definedName name="_xlnm.Print_Area" localSheetId="14">'12'!$A$1:$X$37</definedName>
    <definedName name="_xlnm.Print_Area" localSheetId="15">'13'!$A$1:$X$37</definedName>
    <definedName name="_xlnm.Print_Area" localSheetId="16">'14'!$A$1:$X$37</definedName>
    <definedName name="_xlnm.Print_Area" localSheetId="17">'15'!$A$1:$X$37</definedName>
    <definedName name="_xlnm.Print_Area" localSheetId="18">'16'!$A$1:$X$37</definedName>
    <definedName name="_xlnm.Print_Area" localSheetId="19">'17'!$A$1:$X$37</definedName>
    <definedName name="_xlnm.Print_Area" localSheetId="20">'18'!$A$1:$X$37</definedName>
    <definedName name="_xlnm.Print_Area" localSheetId="21">'19'!$A$1:$X$37</definedName>
    <definedName name="_xlnm.Print_Area" localSheetId="4">'2'!$A$1:$X$37</definedName>
    <definedName name="_xlnm.Print_Area" localSheetId="22">'20'!$A$1:$X$37</definedName>
    <definedName name="_xlnm.Print_Area" localSheetId="5">'3'!$A$1:$X$37</definedName>
    <definedName name="_xlnm.Print_Area" localSheetId="6">'4'!$A$1:$X$37</definedName>
    <definedName name="_xlnm.Print_Area" localSheetId="7">'5'!$A$1:$X$37</definedName>
    <definedName name="_xlnm.Print_Area" localSheetId="8">'6'!$A$1:$X$37</definedName>
    <definedName name="_xlnm.Print_Area" localSheetId="9">'7'!$A$1:$X$37</definedName>
    <definedName name="_xlnm.Print_Area" localSheetId="10">'8'!$A$1:$X$37</definedName>
    <definedName name="_xlnm.Print_Area" localSheetId="11">'9'!$A$1:$X$37</definedName>
  </definedNames>
  <calcPr fullCalcOnLoad="1"/>
</workbook>
</file>

<file path=xl/comments10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  <comment ref="D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</commentList>
</comments>
</file>

<file path=xl/comments11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</commentList>
</comments>
</file>

<file path=xl/comments12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</commentList>
</comments>
</file>

<file path=xl/comments13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</commentList>
</comments>
</file>

<file path=xl/comments14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</commentList>
</comments>
</file>

<file path=xl/comments15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</commentList>
</comments>
</file>

<file path=xl/comments16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</commentList>
</comments>
</file>

<file path=xl/comments17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</commentList>
</comments>
</file>

<file path=xl/comments18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</commentList>
</comments>
</file>

<file path=xl/comments19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</commentList>
</comments>
</file>

<file path=xl/comments20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</commentList>
</comments>
</file>

<file path=xl/comments21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</commentList>
</comments>
</file>

<file path=xl/comments22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</commentList>
</comments>
</file>

<file path=xl/comments23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</commentList>
</comments>
</file>

<file path=xl/comments4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  <comment ref="D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I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N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S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</commentList>
</comments>
</file>

<file path=xl/comments5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  <comment ref="D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I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N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S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</commentList>
</comments>
</file>

<file path=xl/comments6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  <comment ref="D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I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N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S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</commentList>
</comments>
</file>

<file path=xl/comments7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  <comment ref="D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I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N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S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</commentList>
</comments>
</file>

<file path=xl/comments8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  <comment ref="D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I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N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S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</commentList>
</comments>
</file>

<file path=xl/comments9.xml><?xml version="1.0" encoding="utf-8"?>
<comments xmlns="http://schemas.openxmlformats.org/spreadsheetml/2006/main">
  <authors>
    <author>Metso Minerals User</author>
  </authors>
  <commentList>
    <comment ref="G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4"/>
            <rFont val="Tahoma"/>
            <family val="2"/>
          </rPr>
          <t>The Judge Panel is Required</t>
        </r>
      </text>
    </comment>
    <comment ref="Q4" authorId="0">
      <text>
        <r>
          <rPr>
            <b/>
            <sz val="14"/>
            <rFont val="Tahoma"/>
            <family val="2"/>
          </rPr>
          <t>The Judge Panel is Required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14"/>
            <rFont val="Tahoma"/>
            <family val="2"/>
          </rPr>
          <t xml:space="preserve">The Judge Panel is Required
</t>
        </r>
      </text>
    </comment>
    <comment ref="D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I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N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  <comment ref="S4" authorId="0">
      <text>
        <r>
          <rPr>
            <b/>
            <sz val="14"/>
            <rFont val="Tahoma"/>
            <family val="2"/>
          </rPr>
          <t>The Number of Judges is required.
Judges for this panel maybe changed if required by changing judge names in Contestant Data Page.</t>
        </r>
      </text>
    </comment>
  </commentList>
</comments>
</file>

<file path=xl/sharedStrings.xml><?xml version="1.0" encoding="utf-8"?>
<sst xmlns="http://schemas.openxmlformats.org/spreadsheetml/2006/main" count="726" uniqueCount="78">
  <si>
    <t>Contestant number</t>
  </si>
  <si>
    <t>Name</t>
  </si>
  <si>
    <t>Result Rnd 1</t>
  </si>
  <si>
    <t>Result Rnd 2</t>
  </si>
  <si>
    <t>Result Rnd 3</t>
  </si>
  <si>
    <t>Result Rnd 4</t>
  </si>
  <si>
    <t>Contestant name</t>
  </si>
  <si>
    <t>No of Judges</t>
  </si>
  <si>
    <t>No.</t>
  </si>
  <si>
    <t>Manoeuvre description</t>
  </si>
  <si>
    <t>Flight 1</t>
  </si>
  <si>
    <t>Flight 2</t>
  </si>
  <si>
    <t>Flight 3</t>
  </si>
  <si>
    <t>Flight 4</t>
  </si>
  <si>
    <t>Flight score</t>
  </si>
  <si>
    <t>Best one of two</t>
  </si>
  <si>
    <t xml:space="preserve"> </t>
  </si>
  <si>
    <t>Average of best two of three</t>
  </si>
  <si>
    <t>Average of best three of four</t>
  </si>
  <si>
    <t>Frequency</t>
  </si>
  <si>
    <t>Aircraft Type</t>
  </si>
  <si>
    <t>Radio Type</t>
  </si>
  <si>
    <t>Engine Type</t>
  </si>
  <si>
    <t>MAASA No</t>
  </si>
  <si>
    <t>SAMAA No</t>
  </si>
  <si>
    <t>Judges</t>
  </si>
  <si>
    <t>No</t>
  </si>
  <si>
    <t>Contestant No</t>
  </si>
  <si>
    <t>Raw</t>
  </si>
  <si>
    <t>Percent</t>
  </si>
  <si>
    <t>Normalized</t>
  </si>
  <si>
    <t>Pilot Position</t>
  </si>
  <si>
    <t>Percentage</t>
  </si>
  <si>
    <t>F1</t>
  </si>
  <si>
    <t>F2</t>
  </si>
  <si>
    <t>F3</t>
  </si>
  <si>
    <t>F4</t>
  </si>
  <si>
    <t>k</t>
  </si>
  <si>
    <t>Result Calculations</t>
  </si>
  <si>
    <t>Panel</t>
  </si>
  <si>
    <t>a</t>
  </si>
  <si>
    <t>A</t>
  </si>
  <si>
    <t>B</t>
  </si>
  <si>
    <t>Average Best</t>
  </si>
  <si>
    <t>Jud1</t>
  </si>
  <si>
    <t>Jud2</t>
  </si>
  <si>
    <t>Jud3</t>
  </si>
  <si>
    <t>Jud4</t>
  </si>
  <si>
    <t>Jud5</t>
  </si>
  <si>
    <t>Jud6</t>
  </si>
  <si>
    <t>Jud7</t>
  </si>
  <si>
    <t>Jud8</t>
  </si>
  <si>
    <t>Jud9</t>
  </si>
  <si>
    <t>Jud10</t>
  </si>
  <si>
    <t>Sound Deduction</t>
  </si>
  <si>
    <t>Master round 1</t>
  </si>
  <si>
    <t>Master round 2</t>
  </si>
  <si>
    <t>Master Round 3</t>
  </si>
  <si>
    <t>Master Round 4</t>
  </si>
  <si>
    <t>Back</t>
  </si>
  <si>
    <t>Intermediate</t>
  </si>
  <si>
    <t>Triangle Loop, non rolling, base at top</t>
  </si>
  <si>
    <t>Half Square loop with full roll, inverted exit</t>
  </si>
  <si>
    <t>One Inside Loop (from top), Inverted exit</t>
  </si>
  <si>
    <t>Half Square Inside Loop</t>
  </si>
  <si>
    <t>Stall turn 1/4 rolls up and down</t>
  </si>
  <si>
    <t>Humpty bump with roll options (pull,pull,pull) (Half roll up or 1/4 roll up and down)</t>
  </si>
  <si>
    <t>Two Horizontal Rolls</t>
  </si>
  <si>
    <t>Half Cuban Eight</t>
  </si>
  <si>
    <t>Top Hat: half rolls up and down (pull,pull,pull)</t>
  </si>
  <si>
    <t>Half Triangle Loop, inverted exit</t>
  </si>
  <si>
    <t>Double Immelman from top, without rolls, inverted exit</t>
  </si>
  <si>
    <t>Half inside loop from top</t>
  </si>
  <si>
    <t>Cobra Roll with Half rolls up and down</t>
  </si>
  <si>
    <t>Stall Turn without Rolls</t>
  </si>
  <si>
    <t>Two point roll (2/2)</t>
  </si>
  <si>
    <t>Half Reverse Cuban Eight</t>
  </si>
  <si>
    <t>Humpty bump with half rolls up and down (pull,pull,pull)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</si>
</sst>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##0.00%"/>
    <numFmt numFmtId="187" formatCode="\J#,##0.00_);[Red]\(&quot;R&quot;#,##0.00\)"/>
    <numFmt numFmtId="188" formatCode="\J0.00_);[Red]\(&quot;R&quot;#,##0.00\)"/>
    <numFmt numFmtId="189" formatCode="\J0.00_);"/>
    <numFmt numFmtId="190" formatCode="\J\u0_);"/>
    <numFmt numFmtId="191" formatCode="\J\u\ 0_);"/>
    <numFmt numFmtId="192" formatCode="\J\u\g\ 0_);"/>
    <numFmt numFmtId="193" formatCode="0.0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sz val="10"/>
      <name val="Arial Narrow"/>
      <family val="2"/>
    </font>
    <font>
      <b/>
      <u val="single"/>
      <sz val="14"/>
      <color indexed="12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4"/>
      <name val="Arial"/>
      <family val="2"/>
    </font>
    <font>
      <b/>
      <i/>
      <sz val="16"/>
      <color indexed="10"/>
      <name val="Zurich UBlkEx BT"/>
      <family val="2"/>
    </font>
    <font>
      <i/>
      <sz val="16"/>
      <color indexed="10"/>
      <name val="Zurich UBlkEx BT"/>
      <family val="2"/>
    </font>
    <font>
      <b/>
      <sz val="10"/>
      <name val="Arial CE"/>
      <family val="2"/>
    </font>
    <font>
      <b/>
      <sz val="12"/>
      <name val="Arial Narrow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 hidden="1"/>
    </xf>
    <xf numFmtId="186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86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86" fontId="0" fillId="0" borderId="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53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186" fontId="0" fillId="0" borderId="11" xfId="0" applyNumberFormat="1" applyBorder="1" applyAlignment="1" applyProtection="1">
      <alignment horizontal="center" vertical="center"/>
      <protection hidden="1"/>
    </xf>
    <xf numFmtId="186" fontId="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left"/>
      <protection hidden="1"/>
    </xf>
    <xf numFmtId="186" fontId="0" fillId="0" borderId="16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/>
      <protection hidden="1"/>
    </xf>
    <xf numFmtId="186" fontId="0" fillId="0" borderId="11" xfId="0" applyNumberForma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53" applyNumberFormat="1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186" fontId="0" fillId="0" borderId="16" xfId="0" applyNumberFormat="1" applyBorder="1" applyAlignment="1" applyProtection="1">
      <alignment horizontal="center" vertical="center"/>
      <protection hidden="1"/>
    </xf>
    <xf numFmtId="186" fontId="0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8" xfId="53" applyNumberFormat="1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186" fontId="0" fillId="0" borderId="18" xfId="0" applyNumberFormat="1" applyBorder="1" applyAlignment="1" applyProtection="1">
      <alignment horizontal="center" vertical="center"/>
      <protection hidden="1"/>
    </xf>
    <xf numFmtId="186" fontId="0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186" fontId="0" fillId="33" borderId="0" xfId="0" applyNumberFormat="1" applyFill="1" applyBorder="1" applyAlignment="1" applyProtection="1">
      <alignment horizontal="center" vertical="center"/>
      <protection hidden="1"/>
    </xf>
    <xf numFmtId="1" fontId="0" fillId="33" borderId="0" xfId="0" applyNumberFormat="1" applyFill="1" applyBorder="1" applyAlignment="1" applyProtection="1">
      <alignment horizontal="center" vertical="center"/>
      <protection hidden="1"/>
    </xf>
    <xf numFmtId="186" fontId="0" fillId="33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16" xfId="0" applyNumberFormat="1" applyBorder="1" applyAlignment="1" applyProtection="1">
      <alignment horizontal="center" vertical="center"/>
      <protection hidden="1"/>
    </xf>
    <xf numFmtId="1" fontId="0" fillId="0" borderId="16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Continuous" vertical="center"/>
      <protection hidden="1"/>
    </xf>
    <xf numFmtId="186" fontId="4" fillId="0" borderId="11" xfId="0" applyNumberFormat="1" applyFont="1" applyBorder="1" applyAlignment="1" applyProtection="1">
      <alignment horizontal="centerContinuous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12" fillId="0" borderId="16" xfId="53" applyFont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186" fontId="0" fillId="0" borderId="0" xfId="0" applyNumberForma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 shrinkToFit="1"/>
      <protection hidden="1"/>
    </xf>
    <xf numFmtId="0" fontId="19" fillId="33" borderId="0" xfId="53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91" fontId="1" fillId="0" borderId="25" xfId="0" applyNumberFormat="1" applyFont="1" applyBorder="1" applyAlignment="1" applyProtection="1">
      <alignment horizontal="center" vertical="center" shrinkToFit="1"/>
      <protection hidden="1"/>
    </xf>
    <xf numFmtId="191" fontId="1" fillId="0" borderId="26" xfId="0" applyNumberFormat="1" applyFont="1" applyBorder="1" applyAlignment="1" applyProtection="1">
      <alignment horizontal="center" vertical="center" shrinkToFit="1"/>
      <protection hidden="1"/>
    </xf>
    <xf numFmtId="191" fontId="1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15" fillId="34" borderId="21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horizontal="right" vertical="center"/>
      <protection hidden="1"/>
    </xf>
    <xf numFmtId="0" fontId="15" fillId="34" borderId="21" xfId="0" applyFont="1" applyFill="1" applyBorder="1" applyAlignment="1" applyProtection="1">
      <alignment horizontal="right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2" fontId="15" fillId="34" borderId="0" xfId="0" applyNumberFormat="1" applyFont="1" applyFill="1" applyBorder="1" applyAlignment="1" applyProtection="1">
      <alignment horizontal="right" vertical="center"/>
      <protection hidden="1"/>
    </xf>
    <xf numFmtId="2" fontId="15" fillId="34" borderId="21" xfId="0" applyNumberFormat="1" applyFont="1" applyFill="1" applyBorder="1" applyAlignment="1" applyProtection="1">
      <alignment horizontal="right"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2" fontId="17" fillId="34" borderId="30" xfId="0" applyNumberFormat="1" applyFont="1" applyFill="1" applyBorder="1" applyAlignment="1" applyProtection="1">
      <alignment horizontal="right" vertical="center"/>
      <protection hidden="1"/>
    </xf>
    <xf numFmtId="2" fontId="17" fillId="34" borderId="31" xfId="0" applyNumberFormat="1" applyFont="1" applyFill="1" applyBorder="1" applyAlignment="1" applyProtection="1">
      <alignment horizontal="right" vertical="center"/>
      <protection hidden="1"/>
    </xf>
    <xf numFmtId="10" fontId="17" fillId="34" borderId="32" xfId="0" applyNumberFormat="1" applyFont="1" applyFill="1" applyBorder="1" applyAlignment="1" applyProtection="1">
      <alignment horizontal="right" vertical="center"/>
      <protection hidden="1"/>
    </xf>
    <xf numFmtId="10" fontId="17" fillId="34" borderId="33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5" fillId="34" borderId="34" xfId="0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Border="1" applyAlignment="1" applyProtection="1">
      <alignment horizontal="center" vertical="center"/>
      <protection hidden="1"/>
    </xf>
    <xf numFmtId="0" fontId="15" fillId="34" borderId="32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1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186" fontId="22" fillId="33" borderId="36" xfId="0" applyNumberFormat="1" applyFont="1" applyFill="1" applyBorder="1" applyAlignment="1" applyProtection="1">
      <alignment horizontal="center" vertical="center"/>
      <protection hidden="1"/>
    </xf>
    <xf numFmtId="186" fontId="22" fillId="35" borderId="36" xfId="0" applyNumberFormat="1" applyFont="1" applyFill="1" applyBorder="1" applyAlignment="1" applyProtection="1">
      <alignment horizontal="center" vertical="center"/>
      <protection hidden="1"/>
    </xf>
    <xf numFmtId="186" fontId="22" fillId="35" borderId="37" xfId="0" applyNumberFormat="1" applyFont="1" applyFill="1" applyBorder="1" applyAlignment="1" applyProtection="1">
      <alignment horizontal="center" vertical="center"/>
      <protection hidden="1"/>
    </xf>
    <xf numFmtId="1" fontId="22" fillId="33" borderId="0" xfId="0" applyNumberFormat="1" applyFont="1" applyFill="1" applyBorder="1" applyAlignment="1" applyProtection="1">
      <alignment horizontal="center" vertical="center"/>
      <protection hidden="1"/>
    </xf>
    <xf numFmtId="1" fontId="22" fillId="35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34" borderId="19" xfId="0" applyFont="1" applyFill="1" applyBorder="1" applyAlignment="1" applyProtection="1">
      <alignment vertical="center"/>
      <protection hidden="1"/>
    </xf>
    <xf numFmtId="0" fontId="15" fillId="34" borderId="19" xfId="0" applyFont="1" applyFill="1" applyBorder="1" applyAlignment="1" applyProtection="1">
      <alignment horizontal="right" vertical="center"/>
      <protection hidden="1"/>
    </xf>
    <xf numFmtId="2" fontId="15" fillId="34" borderId="19" xfId="0" applyNumberFormat="1" applyFont="1" applyFill="1" applyBorder="1" applyAlignment="1" applyProtection="1">
      <alignment horizontal="right" vertical="center"/>
      <protection hidden="1"/>
    </xf>
    <xf numFmtId="2" fontId="17" fillId="34" borderId="38" xfId="0" applyNumberFormat="1" applyFont="1" applyFill="1" applyBorder="1" applyAlignment="1" applyProtection="1">
      <alignment horizontal="right" vertical="center"/>
      <protection hidden="1"/>
    </xf>
    <xf numFmtId="10" fontId="17" fillId="34" borderId="39" xfId="0" applyNumberFormat="1" applyFont="1" applyFill="1" applyBorder="1" applyAlignment="1" applyProtection="1">
      <alignment horizontal="right" vertical="center"/>
      <protection hidden="1"/>
    </xf>
    <xf numFmtId="0" fontId="16" fillId="35" borderId="40" xfId="0" applyFont="1" applyFill="1" applyBorder="1" applyAlignment="1" applyProtection="1">
      <alignment horizontal="center" vertical="center"/>
      <protection hidden="1"/>
    </xf>
    <xf numFmtId="186" fontId="16" fillId="35" borderId="19" xfId="0" applyNumberFormat="1" applyFont="1" applyFill="1" applyBorder="1" applyAlignment="1" applyProtection="1">
      <alignment horizontal="center" vertical="center"/>
      <protection hidden="1"/>
    </xf>
    <xf numFmtId="0" fontId="16" fillId="35" borderId="39" xfId="0" applyFont="1" applyFill="1" applyBorder="1" applyAlignment="1" applyProtection="1">
      <alignment horizontal="center" vertical="center"/>
      <protection hidden="1"/>
    </xf>
    <xf numFmtId="0" fontId="28" fillId="33" borderId="41" xfId="0" applyFont="1" applyFill="1" applyBorder="1" applyAlignment="1" applyProtection="1">
      <alignment horizontal="center" vertical="center"/>
      <protection hidden="1"/>
    </xf>
    <xf numFmtId="0" fontId="29" fillId="35" borderId="41" xfId="0" applyFont="1" applyFill="1" applyBorder="1" applyAlignment="1" applyProtection="1">
      <alignment horizontal="center" vertical="center"/>
      <protection hidden="1"/>
    </xf>
    <xf numFmtId="0" fontId="28" fillId="35" borderId="41" xfId="0" applyFont="1" applyFill="1" applyBorder="1" applyAlignment="1" applyProtection="1">
      <alignment horizontal="center" vertical="center"/>
      <protection hidden="1"/>
    </xf>
    <xf numFmtId="0" fontId="28" fillId="35" borderId="42" xfId="0" applyFont="1" applyFill="1" applyBorder="1" applyAlignment="1" applyProtection="1">
      <alignment horizontal="center" vertical="center"/>
      <protection hidden="1"/>
    </xf>
    <xf numFmtId="1" fontId="22" fillId="35" borderId="43" xfId="0" applyNumberFormat="1" applyFont="1" applyFill="1" applyBorder="1" applyAlignment="1" applyProtection="1">
      <alignment horizontal="center" vertical="center"/>
      <protection hidden="1"/>
    </xf>
    <xf numFmtId="0" fontId="27" fillId="35" borderId="44" xfId="0" applyFont="1" applyFill="1" applyBorder="1" applyAlignment="1" applyProtection="1">
      <alignment horizontal="center" vertical="center"/>
      <protection hidden="1"/>
    </xf>
    <xf numFmtId="0" fontId="27" fillId="35" borderId="45" xfId="0" applyFont="1" applyFill="1" applyBorder="1" applyAlignment="1" applyProtection="1">
      <alignment horizontal="center" vertical="center"/>
      <protection hidden="1"/>
    </xf>
    <xf numFmtId="0" fontId="27" fillId="35" borderId="46" xfId="0" applyFont="1" applyFill="1" applyBorder="1" applyAlignment="1" applyProtection="1">
      <alignment horizontal="center" vertical="center"/>
      <protection hidden="1"/>
    </xf>
    <xf numFmtId="0" fontId="27" fillId="35" borderId="26" xfId="0" applyFont="1" applyFill="1" applyBorder="1" applyAlignment="1" applyProtection="1">
      <alignment horizontal="center" vertical="center"/>
      <protection hidden="1"/>
    </xf>
    <xf numFmtId="0" fontId="27" fillId="35" borderId="27" xfId="0" applyFont="1" applyFill="1" applyBorder="1" applyAlignment="1" applyProtection="1">
      <alignment horizontal="center" vertical="center"/>
      <protection hidden="1"/>
    </xf>
    <xf numFmtId="0" fontId="27" fillId="36" borderId="44" xfId="0" applyFont="1" applyFill="1" applyBorder="1" applyAlignment="1" applyProtection="1">
      <alignment horizontal="center" vertical="center"/>
      <protection hidden="1"/>
    </xf>
    <xf numFmtId="0" fontId="27" fillId="36" borderId="45" xfId="0" applyFont="1" applyFill="1" applyBorder="1" applyAlignment="1" applyProtection="1">
      <alignment horizontal="center" vertical="center"/>
      <protection hidden="1"/>
    </xf>
    <xf numFmtId="0" fontId="27" fillId="36" borderId="26" xfId="0" applyFont="1" applyFill="1" applyBorder="1" applyAlignment="1" applyProtection="1">
      <alignment horizontal="center" vertical="center"/>
      <protection hidden="1"/>
    </xf>
    <xf numFmtId="0" fontId="26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left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186" fontId="0" fillId="0" borderId="0" xfId="0" applyNumberFormat="1" applyFont="1" applyFill="1" applyBorder="1" applyAlignment="1" applyProtection="1">
      <alignment horizontal="center" vertical="center"/>
      <protection hidden="1"/>
    </xf>
    <xf numFmtId="191" fontId="1" fillId="0" borderId="49" xfId="0" applyNumberFormat="1" applyFont="1" applyBorder="1" applyAlignment="1" applyProtection="1">
      <alignment horizontal="center" vertical="center" shrinkToFit="1"/>
      <protection hidden="1"/>
    </xf>
    <xf numFmtId="191" fontId="1" fillId="0" borderId="50" xfId="0" applyNumberFormat="1" applyFont="1" applyBorder="1" applyAlignment="1" applyProtection="1">
      <alignment horizontal="center" vertical="center" shrinkToFit="1"/>
      <protection hidden="1"/>
    </xf>
    <xf numFmtId="191" fontId="1" fillId="0" borderId="51" xfId="0" applyNumberFormat="1" applyFont="1" applyBorder="1" applyAlignment="1" applyProtection="1">
      <alignment horizontal="center" vertical="center" shrinkToFit="1"/>
      <protection hidden="1"/>
    </xf>
    <xf numFmtId="0" fontId="27" fillId="35" borderId="52" xfId="0" applyFont="1" applyFill="1" applyBorder="1" applyAlignment="1" applyProtection="1">
      <alignment horizontal="center" vertical="center"/>
      <protection hidden="1"/>
    </xf>
    <xf numFmtId="0" fontId="27" fillId="36" borderId="52" xfId="0" applyFont="1" applyFill="1" applyBorder="1" applyAlignment="1" applyProtection="1">
      <alignment horizontal="center" vertical="center"/>
      <protection hidden="1"/>
    </xf>
    <xf numFmtId="0" fontId="27" fillId="37" borderId="53" xfId="0" applyFont="1" applyFill="1" applyBorder="1" applyAlignment="1" applyProtection="1">
      <alignment horizontal="center" vertical="center"/>
      <protection locked="0"/>
    </xf>
    <xf numFmtId="0" fontId="27" fillId="37" borderId="54" xfId="0" applyFont="1" applyFill="1" applyBorder="1" applyAlignment="1" applyProtection="1">
      <alignment horizontal="center" vertical="center"/>
      <protection locked="0"/>
    </xf>
    <xf numFmtId="0" fontId="27" fillId="37" borderId="55" xfId="0" applyFont="1" applyFill="1" applyBorder="1" applyAlignment="1" applyProtection="1">
      <alignment horizontal="center" vertical="center"/>
      <protection locked="0"/>
    </xf>
    <xf numFmtId="0" fontId="27" fillId="37" borderId="56" xfId="0" applyFont="1" applyFill="1" applyBorder="1" applyAlignment="1" applyProtection="1">
      <alignment horizontal="center" vertical="center"/>
      <protection locked="0"/>
    </xf>
    <xf numFmtId="0" fontId="27" fillId="37" borderId="52" xfId="0" applyFont="1" applyFill="1" applyBorder="1" applyAlignment="1" applyProtection="1">
      <alignment horizontal="center" vertical="center"/>
      <protection locked="0"/>
    </xf>
    <xf numFmtId="0" fontId="27" fillId="37" borderId="45" xfId="0" applyFont="1" applyFill="1" applyBorder="1" applyAlignment="1" applyProtection="1">
      <alignment horizontal="center" vertical="center"/>
      <protection locked="0"/>
    </xf>
    <xf numFmtId="0" fontId="27" fillId="37" borderId="46" xfId="0" applyFont="1" applyFill="1" applyBorder="1" applyAlignment="1" applyProtection="1">
      <alignment horizontal="center" vertical="center"/>
      <protection locked="0"/>
    </xf>
    <xf numFmtId="0" fontId="27" fillId="37" borderId="44" xfId="0" applyFont="1" applyFill="1" applyBorder="1" applyAlignment="1" applyProtection="1">
      <alignment horizontal="center" vertical="center"/>
      <protection locked="0"/>
    </xf>
    <xf numFmtId="0" fontId="27" fillId="38" borderId="53" xfId="0" applyFont="1" applyFill="1" applyBorder="1" applyAlignment="1" applyProtection="1">
      <alignment horizontal="center" vertical="center"/>
      <protection hidden="1" locked="0"/>
    </xf>
    <xf numFmtId="0" fontId="27" fillId="38" borderId="54" xfId="0" applyFont="1" applyFill="1" applyBorder="1" applyAlignment="1" applyProtection="1">
      <alignment horizontal="center" vertical="center"/>
      <protection hidden="1" locked="0"/>
    </xf>
    <xf numFmtId="0" fontId="27" fillId="38" borderId="56" xfId="0" applyFont="1" applyFill="1" applyBorder="1" applyAlignment="1" applyProtection="1">
      <alignment horizontal="center" vertical="center"/>
      <protection hidden="1" locked="0"/>
    </xf>
    <xf numFmtId="0" fontId="27" fillId="38" borderId="52" xfId="0" applyFont="1" applyFill="1" applyBorder="1" applyAlignment="1" applyProtection="1">
      <alignment horizontal="center" vertical="center"/>
      <protection hidden="1" locked="0"/>
    </xf>
    <xf numFmtId="0" fontId="27" fillId="38" borderId="45" xfId="0" applyFont="1" applyFill="1" applyBorder="1" applyAlignment="1" applyProtection="1">
      <alignment horizontal="center" vertical="center"/>
      <protection hidden="1" locked="0"/>
    </xf>
    <xf numFmtId="0" fontId="27" fillId="38" borderId="44" xfId="0" applyFont="1" applyFill="1" applyBorder="1" applyAlignment="1" applyProtection="1">
      <alignment horizontal="center" vertical="center"/>
      <protection hidden="1" locked="0"/>
    </xf>
    <xf numFmtId="0" fontId="9" fillId="8" borderId="0" xfId="53" applyFont="1" applyFill="1" applyBorder="1" applyAlignment="1" applyProtection="1">
      <alignment horizontal="center" vertical="center"/>
      <protection hidden="1" locked="0"/>
    </xf>
    <xf numFmtId="0" fontId="0" fillId="8" borderId="0" xfId="0" applyFill="1" applyBorder="1" applyAlignment="1" applyProtection="1">
      <alignment horizontal="left" vertical="center"/>
      <protection hidden="1" locked="0"/>
    </xf>
    <xf numFmtId="194" fontId="0" fillId="8" borderId="0" xfId="0" applyNumberFormat="1" applyFill="1" applyBorder="1" applyAlignment="1" applyProtection="1">
      <alignment horizontal="center" vertical="center"/>
      <protection hidden="1" locked="0"/>
    </xf>
    <xf numFmtId="0" fontId="0" fillId="8" borderId="0" xfId="0" applyNumberFormat="1" applyFill="1" applyBorder="1" applyAlignment="1" applyProtection="1">
      <alignment horizontal="center" vertical="center"/>
      <protection hidden="1" locked="0"/>
    </xf>
    <xf numFmtId="0" fontId="0" fillId="8" borderId="0" xfId="0" applyNumberFormat="1" applyFont="1" applyFill="1" applyBorder="1" applyAlignment="1" applyProtection="1">
      <alignment horizontal="center" vertical="center"/>
      <protection hidden="1" locked="0"/>
    </xf>
    <xf numFmtId="0" fontId="9" fillId="8" borderId="0" xfId="53" applyNumberFormat="1" applyFont="1" applyFill="1" applyBorder="1" applyAlignment="1" applyProtection="1">
      <alignment horizontal="center" vertical="center"/>
      <protection hidden="1" locked="0"/>
    </xf>
    <xf numFmtId="0" fontId="0" fillId="8" borderId="0" xfId="0" applyFont="1" applyFill="1" applyBorder="1" applyAlignment="1" applyProtection="1">
      <alignment horizontal="left" vertical="center"/>
      <protection hidden="1" locked="0"/>
    </xf>
    <xf numFmtId="0" fontId="0" fillId="8" borderId="0" xfId="0" applyFill="1" applyBorder="1" applyAlignment="1" applyProtection="1">
      <alignment horizontal="center"/>
      <protection hidden="1"/>
    </xf>
    <xf numFmtId="0" fontId="9" fillId="37" borderId="0" xfId="53" applyFont="1" applyFill="1" applyBorder="1" applyAlignment="1" applyProtection="1">
      <alignment horizontal="center" vertical="center"/>
      <protection hidden="1" locked="0"/>
    </xf>
    <xf numFmtId="0" fontId="0" fillId="37" borderId="0" xfId="0" applyFill="1" applyBorder="1" applyAlignment="1" applyProtection="1">
      <alignment horizontal="left" vertical="center"/>
      <protection hidden="1" locked="0"/>
    </xf>
    <xf numFmtId="194" fontId="0" fillId="37" borderId="0" xfId="0" applyNumberFormat="1" applyFill="1" applyBorder="1" applyAlignment="1" applyProtection="1">
      <alignment horizontal="center" vertical="center"/>
      <protection hidden="1" locked="0"/>
    </xf>
    <xf numFmtId="0" fontId="0" fillId="37" borderId="0" xfId="0" applyNumberFormat="1" applyFill="1" applyBorder="1" applyAlignment="1" applyProtection="1">
      <alignment horizontal="center" vertical="center"/>
      <protection hidden="1" locked="0"/>
    </xf>
    <xf numFmtId="0" fontId="0" fillId="37" borderId="0" xfId="0" applyNumberFormat="1" applyFont="1" applyFill="1" applyBorder="1" applyAlignment="1" applyProtection="1">
      <alignment horizontal="center" vertical="center"/>
      <protection hidden="1" locked="0"/>
    </xf>
    <xf numFmtId="0" fontId="9" fillId="37" borderId="0" xfId="53" applyNumberFormat="1" applyFont="1" applyFill="1" applyBorder="1" applyAlignment="1" applyProtection="1">
      <alignment horizontal="center" vertical="center"/>
      <protection hidden="1" locked="0"/>
    </xf>
    <xf numFmtId="0" fontId="0" fillId="39" borderId="0" xfId="0" applyFont="1" applyFill="1" applyBorder="1" applyAlignment="1" applyProtection="1">
      <alignment horizontal="left" vertical="center"/>
      <protection hidden="1" locked="0"/>
    </xf>
    <xf numFmtId="0" fontId="0" fillId="37" borderId="0" xfId="0" applyFont="1" applyFill="1" applyBorder="1" applyAlignment="1" applyProtection="1">
      <alignment horizontal="left" vertical="center"/>
      <protection hidden="1" locked="0"/>
    </xf>
    <xf numFmtId="0" fontId="0" fillId="37" borderId="0" xfId="0" applyFill="1" applyBorder="1" applyAlignment="1" applyProtection="1">
      <alignment horizontal="center"/>
      <protection hidden="1"/>
    </xf>
    <xf numFmtId="0" fontId="0" fillId="8" borderId="0" xfId="0" applyNumberFormat="1" applyFill="1" applyBorder="1" applyAlignment="1" applyProtection="1">
      <alignment horizontal="left" vertical="center"/>
      <protection hidden="1" locked="0"/>
    </xf>
    <xf numFmtId="0" fontId="0" fillId="40" borderId="0" xfId="0" applyFont="1" applyFill="1" applyBorder="1" applyAlignment="1" applyProtection="1">
      <alignment horizontal="left" vertical="center"/>
      <protection hidden="1" locked="0"/>
    </xf>
    <xf numFmtId="0" fontId="0" fillId="40" borderId="0" xfId="0" applyFont="1" applyFill="1" applyBorder="1" applyAlignment="1" applyProtection="1">
      <alignment horizontal="left" vertical="center"/>
      <protection hidden="1" locked="0"/>
    </xf>
    <xf numFmtId="186" fontId="0" fillId="0" borderId="11" xfId="0" applyNumberFormat="1" applyFill="1" applyBorder="1" applyAlignment="1" applyProtection="1">
      <alignment horizontal="center" vertical="center"/>
      <protection hidden="1"/>
    </xf>
    <xf numFmtId="0" fontId="0" fillId="37" borderId="0" xfId="0" applyFill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70" fillId="0" borderId="57" xfId="0" applyFont="1" applyBorder="1" applyAlignment="1">
      <alignment horizontal="left"/>
    </xf>
    <xf numFmtId="0" fontId="70" fillId="0" borderId="58" xfId="0" applyFont="1" applyBorder="1" applyAlignment="1">
      <alignment horizontal="left"/>
    </xf>
    <xf numFmtId="0" fontId="27" fillId="38" borderId="25" xfId="0" applyFont="1" applyFill="1" applyBorder="1" applyAlignment="1" applyProtection="1">
      <alignment horizontal="center" vertical="center"/>
      <protection hidden="1" locked="0"/>
    </xf>
    <xf numFmtId="0" fontId="27" fillId="38" borderId="29" xfId="0" applyFont="1" applyFill="1" applyBorder="1" applyAlignment="1" applyProtection="1">
      <alignment horizontal="center" vertical="center"/>
      <protection hidden="1" locked="0"/>
    </xf>
    <xf numFmtId="0" fontId="0" fillId="37" borderId="0" xfId="0" applyFont="1" applyFill="1" applyAlignment="1" applyProtection="1">
      <alignment/>
      <protection locked="0"/>
    </xf>
    <xf numFmtId="0" fontId="34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3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37" borderId="0" xfId="0" applyFont="1" applyFill="1" applyBorder="1" applyAlignment="1" applyProtection="1">
      <alignment horizontal="left"/>
      <protection hidden="1" locked="0"/>
    </xf>
    <xf numFmtId="0" fontId="0" fillId="37" borderId="0" xfId="0" applyFill="1" applyBorder="1" applyAlignment="1" applyProtection="1">
      <alignment horizontal="left"/>
      <protection hidden="1" locked="0"/>
    </xf>
    <xf numFmtId="0" fontId="4" fillId="0" borderId="0" xfId="0" applyNumberFormat="1" applyFont="1" applyBorder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 horizontal="left"/>
      <protection hidden="1" locked="0"/>
    </xf>
    <xf numFmtId="0" fontId="0" fillId="8" borderId="0" xfId="0" applyFill="1" applyBorder="1" applyAlignment="1" applyProtection="1">
      <alignment horizontal="left"/>
      <protection hidden="1" locked="0"/>
    </xf>
    <xf numFmtId="186" fontId="0" fillId="40" borderId="0" xfId="0" applyNumberFormat="1" applyFont="1" applyFill="1" applyBorder="1" applyAlignment="1" applyProtection="1">
      <alignment horizontal="left"/>
      <protection hidden="1" locked="0"/>
    </xf>
    <xf numFmtId="186" fontId="0" fillId="40" borderId="0" xfId="0" applyNumberFormat="1" applyFont="1" applyFill="1" applyBorder="1" applyAlignment="1" applyProtection="1">
      <alignment horizontal="left"/>
      <protection hidden="1" locked="0"/>
    </xf>
    <xf numFmtId="186" fontId="0" fillId="39" borderId="0" xfId="0" applyNumberFormat="1" applyFont="1" applyFill="1" applyBorder="1" applyAlignment="1" applyProtection="1">
      <alignment horizontal="left"/>
      <protection hidden="1" locked="0"/>
    </xf>
    <xf numFmtId="186" fontId="0" fillId="39" borderId="0" xfId="0" applyNumberFormat="1" applyFill="1" applyBorder="1" applyAlignment="1" applyProtection="1">
      <alignment horizontal="left"/>
      <protection hidden="1" locked="0"/>
    </xf>
    <xf numFmtId="186" fontId="0" fillId="37" borderId="0" xfId="0" applyNumberFormat="1" applyFill="1" applyBorder="1" applyAlignment="1" applyProtection="1">
      <alignment horizontal="left"/>
      <protection hidden="1" locked="0"/>
    </xf>
    <xf numFmtId="186" fontId="0" fillId="8" borderId="0" xfId="0" applyNumberFormat="1" applyFill="1" applyBorder="1" applyAlignment="1" applyProtection="1">
      <alignment horizontal="left"/>
      <protection hidden="1" locked="0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1" fillId="0" borderId="59" xfId="0" applyFont="1" applyBorder="1" applyAlignment="1" applyProtection="1">
      <alignment horizontal="center" vertical="center"/>
      <protection hidden="1"/>
    </xf>
    <xf numFmtId="0" fontId="21" fillId="0" borderId="60" xfId="0" applyFont="1" applyBorder="1" applyAlignment="1" applyProtection="1">
      <alignment horizontal="center" vertical="center"/>
      <protection hidden="1"/>
    </xf>
    <xf numFmtId="0" fontId="21" fillId="0" borderId="36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3" fillId="0" borderId="61" xfId="0" applyFont="1" applyBorder="1" applyAlignment="1" applyProtection="1">
      <alignment horizontal="center" vertical="center" wrapText="1"/>
      <protection hidden="1"/>
    </xf>
    <xf numFmtId="0" fontId="23" fillId="0" borderId="41" xfId="0" applyFont="1" applyBorder="1" applyAlignment="1" applyProtection="1">
      <alignment horizontal="center" vertical="center" wrapText="1"/>
      <protection hidden="1"/>
    </xf>
    <xf numFmtId="186" fontId="30" fillId="0" borderId="0" xfId="0" applyNumberFormat="1" applyFont="1" applyBorder="1" applyAlignment="1" applyProtection="1">
      <alignment horizontal="center" vertical="center"/>
      <protection hidden="1"/>
    </xf>
    <xf numFmtId="0" fontId="17" fillId="34" borderId="62" xfId="0" applyFont="1" applyFill="1" applyBorder="1" applyAlignment="1" applyProtection="1">
      <alignment horizontal="left" vertical="center"/>
      <protection hidden="1"/>
    </xf>
    <xf numFmtId="0" fontId="17" fillId="34" borderId="34" xfId="0" applyFont="1" applyFill="1" applyBorder="1" applyAlignment="1" applyProtection="1">
      <alignment horizontal="left" vertical="center"/>
      <protection hidden="1"/>
    </xf>
    <xf numFmtId="0" fontId="17" fillId="34" borderId="19" xfId="0" applyFont="1" applyFill="1" applyBorder="1" applyAlignment="1" applyProtection="1">
      <alignment horizontal="left" vertical="center"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2" fontId="0" fillId="0" borderId="62" xfId="0" applyNumberFormat="1" applyBorder="1" applyAlignment="1" applyProtection="1">
      <alignment horizontal="center" vertical="center"/>
      <protection hidden="1"/>
    </xf>
    <xf numFmtId="2" fontId="0" fillId="0" borderId="34" xfId="0" applyNumberFormat="1" applyBorder="1" applyAlignment="1" applyProtection="1">
      <alignment horizontal="center" vertical="center"/>
      <protection hidden="1"/>
    </xf>
    <xf numFmtId="2" fontId="0" fillId="0" borderId="39" xfId="0" applyNumberFormat="1" applyBorder="1" applyAlignment="1" applyProtection="1">
      <alignment horizontal="center" vertical="center"/>
      <protection hidden="1"/>
    </xf>
    <xf numFmtId="2" fontId="0" fillId="0" borderId="32" xfId="0" applyNumberFormat="1" applyBorder="1" applyAlignment="1" applyProtection="1">
      <alignment horizontal="center" vertical="center"/>
      <protection hidden="1"/>
    </xf>
    <xf numFmtId="0" fontId="9" fillId="0" borderId="63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62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center" vertical="center"/>
      <protection hidden="1"/>
    </xf>
    <xf numFmtId="186" fontId="1" fillId="0" borderId="19" xfId="0" applyNumberFormat="1" applyFont="1" applyBorder="1" applyAlignment="1" applyProtection="1">
      <alignment horizontal="center" vertical="center"/>
      <protection hidden="1"/>
    </xf>
    <xf numFmtId="186" fontId="1" fillId="0" borderId="21" xfId="0" applyNumberFormat="1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10" fontId="17" fillId="34" borderId="32" xfId="0" applyNumberFormat="1" applyFont="1" applyFill="1" applyBorder="1" applyAlignment="1" applyProtection="1">
      <alignment horizontal="center" vertical="center"/>
      <protection hidden="1"/>
    </xf>
    <xf numFmtId="10" fontId="17" fillId="34" borderId="33" xfId="0" applyNumberFormat="1" applyFont="1" applyFill="1" applyBorder="1" applyAlignment="1" applyProtection="1">
      <alignment horizontal="center" vertical="center"/>
      <protection hidden="1"/>
    </xf>
    <xf numFmtId="10" fontId="17" fillId="34" borderId="0" xfId="0" applyNumberFormat="1" applyFont="1" applyFill="1" applyBorder="1" applyAlignment="1" applyProtection="1">
      <alignment horizontal="center" vertical="center"/>
      <protection hidden="1"/>
    </xf>
    <xf numFmtId="10" fontId="17" fillId="34" borderId="21" xfId="0" applyNumberFormat="1" applyFont="1" applyFill="1" applyBorder="1" applyAlignment="1" applyProtection="1">
      <alignment horizontal="center" vertical="center"/>
      <protection hidden="1"/>
    </xf>
    <xf numFmtId="10" fontId="17" fillId="34" borderId="34" xfId="0" applyNumberFormat="1" applyFont="1" applyFill="1" applyBorder="1" applyAlignment="1" applyProtection="1">
      <alignment horizontal="center" vertical="center"/>
      <protection hidden="1"/>
    </xf>
    <xf numFmtId="10" fontId="17" fillId="34" borderId="64" xfId="0" applyNumberFormat="1" applyFont="1" applyFill="1" applyBorder="1" applyAlignment="1" applyProtection="1">
      <alignment horizontal="center" vertical="center"/>
      <protection hidden="1"/>
    </xf>
    <xf numFmtId="0" fontId="17" fillId="34" borderId="39" xfId="0" applyFont="1" applyFill="1" applyBorder="1" applyAlignment="1" applyProtection="1">
      <alignment horizontal="left" vertical="center"/>
      <protection hidden="1"/>
    </xf>
    <xf numFmtId="0" fontId="17" fillId="34" borderId="32" xfId="0" applyFont="1" applyFill="1" applyBorder="1" applyAlignment="1" applyProtection="1">
      <alignment horizontal="left" vertical="center"/>
      <protection hidden="1"/>
    </xf>
    <xf numFmtId="2" fontId="18" fillId="37" borderId="20" xfId="0" applyNumberFormat="1" applyFont="1" applyFill="1" applyBorder="1" applyAlignment="1" applyProtection="1">
      <alignment horizontal="right" vertical="center"/>
      <protection hidden="1"/>
    </xf>
    <xf numFmtId="2" fontId="18" fillId="37" borderId="35" xfId="0" applyNumberFormat="1" applyFont="1" applyFill="1" applyBorder="1" applyAlignment="1" applyProtection="1">
      <alignment horizontal="right" vertical="center"/>
      <protection hidden="1"/>
    </xf>
    <xf numFmtId="0" fontId="10" fillId="0" borderId="62" xfId="0" applyFont="1" applyBorder="1" applyAlignment="1" applyProtection="1">
      <alignment horizontal="left" vertical="center"/>
      <protection hidden="1"/>
    </xf>
    <xf numFmtId="0" fontId="0" fillId="0" borderId="34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10" fontId="18" fillId="37" borderId="23" xfId="0" applyNumberFormat="1" applyFont="1" applyFill="1" applyBorder="1" applyAlignment="1" applyProtection="1">
      <alignment horizontal="right" vertical="center"/>
      <protection hidden="1"/>
    </xf>
    <xf numFmtId="10" fontId="18" fillId="37" borderId="67" xfId="0" applyNumberFormat="1" applyFont="1" applyFill="1" applyBorder="1" applyAlignment="1" applyProtection="1">
      <alignment horizontal="right" vertical="center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64" xfId="0" applyFont="1" applyBorder="1" applyAlignment="1" applyProtection="1">
      <alignment horizontal="center" vertical="center"/>
      <protection hidden="1"/>
    </xf>
    <xf numFmtId="0" fontId="1" fillId="37" borderId="24" xfId="0" applyFont="1" applyFill="1" applyBorder="1" applyAlignment="1" applyProtection="1">
      <alignment horizontal="center" vertical="center"/>
      <protection locked="0"/>
    </xf>
    <xf numFmtId="0" fontId="1" fillId="37" borderId="68" xfId="0" applyFont="1" applyFill="1" applyBorder="1" applyAlignment="1" applyProtection="1">
      <alignment horizontal="center" vertical="center"/>
      <protection locked="0"/>
    </xf>
    <xf numFmtId="0" fontId="1" fillId="41" borderId="69" xfId="0" applyFont="1" applyFill="1" applyBorder="1" applyAlignment="1" applyProtection="1">
      <alignment horizontal="center" vertical="center"/>
      <protection/>
    </xf>
    <xf numFmtId="0" fontId="1" fillId="41" borderId="24" xfId="0" applyFont="1" applyFill="1" applyBorder="1" applyAlignment="1" applyProtection="1">
      <alignment horizontal="center" vertical="center"/>
      <protection/>
    </xf>
    <xf numFmtId="0" fontId="9" fillId="0" borderId="70" xfId="0" applyFont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horizontal="left" vertical="center"/>
      <protection hidden="1"/>
    </xf>
    <xf numFmtId="0" fontId="25" fillId="0" borderId="71" xfId="0" applyFont="1" applyBorder="1" applyAlignment="1" applyProtection="1">
      <alignment horizontal="left" vertical="center"/>
      <protection hidden="1"/>
    </xf>
    <xf numFmtId="0" fontId="6" fillId="0" borderId="34" xfId="53" applyBorder="1" applyAlignment="1" applyProtection="1">
      <alignment horizontal="center" vertical="center"/>
      <protection hidden="1" locked="0"/>
    </xf>
    <xf numFmtId="0" fontId="6" fillId="0" borderId="64" xfId="53" applyBorder="1" applyAlignment="1" applyProtection="1">
      <alignment horizontal="center" vertical="center"/>
      <protection hidden="1" locked="0"/>
    </xf>
    <xf numFmtId="0" fontId="6" fillId="0" borderId="0" xfId="53" applyBorder="1" applyAlignment="1" applyProtection="1">
      <alignment horizontal="center" vertical="center"/>
      <protection hidden="1" locked="0"/>
    </xf>
    <xf numFmtId="0" fontId="6" fillId="0" borderId="21" xfId="53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25" fillId="0" borderId="39" xfId="0" applyFont="1" applyBorder="1" applyAlignment="1" applyProtection="1">
      <alignment horizontal="left" vertical="center"/>
      <protection hidden="1"/>
    </xf>
    <xf numFmtId="0" fontId="25" fillId="0" borderId="33" xfId="0" applyFont="1" applyBorder="1" applyAlignment="1" applyProtection="1">
      <alignment horizontal="left" vertical="center"/>
      <protection hidden="1"/>
    </xf>
    <xf numFmtId="0" fontId="31" fillId="0" borderId="23" xfId="0" applyFont="1" applyBorder="1" applyAlignment="1" applyProtection="1">
      <alignment horizontal="right" vertical="center"/>
      <protection hidden="1"/>
    </xf>
    <xf numFmtId="0" fontId="32" fillId="0" borderId="72" xfId="0" applyFont="1" applyBorder="1" applyAlignment="1">
      <alignment horizontal="right" vertical="center"/>
    </xf>
    <xf numFmtId="0" fontId="25" fillId="0" borderId="73" xfId="0" applyFont="1" applyBorder="1" applyAlignment="1" applyProtection="1">
      <alignment horizontal="left" vertical="center"/>
      <protection hidden="1"/>
    </xf>
    <xf numFmtId="0" fontId="25" fillId="0" borderId="74" xfId="0" applyFont="1" applyBorder="1" applyAlignment="1" applyProtection="1">
      <alignment horizontal="left" vertical="center"/>
      <protection hidden="1"/>
    </xf>
    <xf numFmtId="0" fontId="6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4"/>
          <c:w val="0.9135"/>
          <c:h val="0.621"/>
        </c:manualLayout>
      </c:layout>
      <c:lineChart>
        <c:grouping val="standard"/>
        <c:varyColors val="0"/>
        <c:ser>
          <c:idx val="0"/>
          <c:order val="0"/>
          <c:tx>
            <c:strRef>
              <c:f>'Judging Consistency'!$A$20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'Judging Consistency'!$C$18:$V$19</c:f>
              <c:multiLvlStrCache/>
            </c:multiLvlStrRef>
          </c:cat>
          <c:val>
            <c:numRef>
              <c:f>'Judging Consistency'!$C$20:$V$20</c:f>
              <c:numCache/>
            </c:numRef>
          </c:val>
          <c:smooth val="0"/>
        </c:ser>
        <c:ser>
          <c:idx val="1"/>
          <c:order val="1"/>
          <c:tx>
            <c:strRef>
              <c:f>'Judging Consistency'!$A$21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'Judging Consistency'!$C$18:$V$19</c:f>
              <c:multiLvlStrCache/>
            </c:multiLvlStrRef>
          </c:cat>
          <c:val>
            <c:numRef>
              <c:f>'Judging Consistency'!$C$21:$V$21</c:f>
              <c:numCache/>
            </c:numRef>
          </c:val>
          <c:smooth val="0"/>
        </c:ser>
        <c:ser>
          <c:idx val="2"/>
          <c:order val="2"/>
          <c:tx>
            <c:strRef>
              <c:f>'Judging Consistency'!$A$22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'Judging Consistency'!$C$18:$V$19</c:f>
              <c:multiLvlStrCache/>
            </c:multiLvlStrRef>
          </c:cat>
          <c:val>
            <c:numRef>
              <c:f>'Judging Consistency'!$C$22:$V$22</c:f>
              <c:numCache/>
            </c:numRef>
          </c:val>
          <c:smooth val="0"/>
        </c:ser>
        <c:ser>
          <c:idx val="3"/>
          <c:order val="3"/>
          <c:tx>
            <c:strRef>
              <c:f>'Judging Consistency'!$A$23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'Judging Consistency'!$C$18:$V$19</c:f>
              <c:multiLvlStrCache/>
            </c:multiLvlStrRef>
          </c:cat>
          <c:val>
            <c:numRef>
              <c:f>'Judging Consistency'!$C$23:$V$23</c:f>
              <c:numCache/>
            </c:numRef>
          </c:val>
          <c:smooth val="0"/>
        </c:ser>
        <c:ser>
          <c:idx val="4"/>
          <c:order val="4"/>
          <c:tx>
            <c:strRef>
              <c:f>'Judging Consistency'!$A$24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'Judging Consistency'!$C$18:$V$19</c:f>
              <c:multiLvlStrCache/>
            </c:multiLvlStrRef>
          </c:cat>
          <c:val>
            <c:numRef>
              <c:f>'Judging Consistency'!$C$24:$V$24</c:f>
              <c:numCache/>
            </c:numRef>
          </c:val>
          <c:smooth val="0"/>
        </c:ser>
        <c:marker val="1"/>
        <c:axId val="3330611"/>
        <c:axId val="29975500"/>
      </c:lineChart>
      <c:catAx>
        <c:axId val="333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5500"/>
        <c:crosses val="autoZero"/>
        <c:auto val="1"/>
        <c:lblOffset val="100"/>
        <c:tickLblSkip val="1"/>
        <c:noMultiLvlLbl val="0"/>
      </c:catAx>
      <c:valAx>
        <c:axId val="29975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45"/>
          <c:y val="0.10875"/>
          <c:w val="0.2365"/>
          <c:h val="0.4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315"/>
          <c:w val="0.913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'Judging Consistency'!$A$37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'Judging Consistency'!$B$35:$U$36</c:f>
              <c:multiLvlStrCache/>
            </c:multiLvlStrRef>
          </c:cat>
          <c:val>
            <c:numRef>
              <c:f>'Judging Consistency'!$B$37:$U$37</c:f>
              <c:numCache/>
            </c:numRef>
          </c:val>
          <c:smooth val="0"/>
        </c:ser>
        <c:ser>
          <c:idx val="1"/>
          <c:order val="1"/>
          <c:tx>
            <c:strRef>
              <c:f>'Judging Consistency'!$A$38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'Judging Consistency'!$B$35:$U$36</c:f>
              <c:multiLvlStrCache/>
            </c:multiLvlStrRef>
          </c:cat>
          <c:val>
            <c:numRef>
              <c:f>'Judging Consistency'!$B$38:$U$38</c:f>
              <c:numCache/>
            </c:numRef>
          </c:val>
          <c:smooth val="0"/>
        </c:ser>
        <c:ser>
          <c:idx val="2"/>
          <c:order val="2"/>
          <c:tx>
            <c:strRef>
              <c:f>'Judging Consistency'!$A$39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'Judging Consistency'!$B$35:$U$36</c:f>
              <c:multiLvlStrCache/>
            </c:multiLvlStrRef>
          </c:cat>
          <c:val>
            <c:numRef>
              <c:f>'Judging Consistency'!$B$39:$U$39</c:f>
              <c:numCache/>
            </c:numRef>
          </c:val>
          <c:smooth val="0"/>
        </c:ser>
        <c:ser>
          <c:idx val="3"/>
          <c:order val="3"/>
          <c:tx>
            <c:strRef>
              <c:f>'Judging Consistency'!$A$40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'Judging Consistency'!$B$35:$U$36</c:f>
              <c:multiLvlStrCache/>
            </c:multiLvlStrRef>
          </c:cat>
          <c:val>
            <c:numRef>
              <c:f>'Judging Consistency'!$B$40:$U$40</c:f>
              <c:numCache/>
            </c:numRef>
          </c:val>
          <c:smooth val="0"/>
        </c:ser>
        <c:ser>
          <c:idx val="4"/>
          <c:order val="4"/>
          <c:tx>
            <c:strRef>
              <c:f>'Judging Consistency'!$A$41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'Judging Consistency'!$B$35:$U$36</c:f>
              <c:multiLvlStrCache/>
            </c:multiLvlStrRef>
          </c:cat>
          <c:val>
            <c:numRef>
              <c:f>'Judging Consistency'!$B$41:$U$41</c:f>
              <c:numCache/>
            </c:numRef>
          </c:val>
          <c:smooth val="0"/>
        </c:ser>
        <c:marker val="1"/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96406"/>
        <c:crosses val="autoZero"/>
        <c:auto val="1"/>
        <c:lblOffset val="100"/>
        <c:tickLblSkip val="1"/>
        <c:noMultiLvlLbl val="0"/>
      </c:catAx>
      <c:valAx>
        <c:axId val="12096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072"/>
          <c:w val="0.15325"/>
          <c:h val="0.4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142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'Judging Consistency'!$A$47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'Judging Consistency'!$B$45:$U$46</c:f>
              <c:multiLvlStrCache/>
            </c:multiLvlStrRef>
          </c:cat>
          <c:val>
            <c:numRef>
              <c:f>'Judging Consistency'!$B$47:$U$47</c:f>
              <c:numCache/>
            </c:numRef>
          </c:val>
          <c:smooth val="0"/>
        </c:ser>
        <c:ser>
          <c:idx val="1"/>
          <c:order val="1"/>
          <c:tx>
            <c:strRef>
              <c:f>'Judging Consistency'!$A$48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'Judging Consistency'!$B$45:$U$46</c:f>
              <c:multiLvlStrCache/>
            </c:multiLvlStrRef>
          </c:cat>
          <c:val>
            <c:numRef>
              <c:f>'Judging Consistency'!$B$48:$U$48</c:f>
              <c:numCache/>
            </c:numRef>
          </c:val>
          <c:smooth val="0"/>
        </c:ser>
        <c:ser>
          <c:idx val="2"/>
          <c:order val="2"/>
          <c:tx>
            <c:strRef>
              <c:f>'Judging Consistency'!$A$49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'Judging Consistency'!$B$45:$U$46</c:f>
              <c:multiLvlStrCache/>
            </c:multiLvlStrRef>
          </c:cat>
          <c:val>
            <c:numRef>
              <c:f>'Judging Consistency'!$B$49:$U$49</c:f>
              <c:numCache/>
            </c:numRef>
          </c:val>
          <c:smooth val="0"/>
        </c:ser>
        <c:ser>
          <c:idx val="3"/>
          <c:order val="3"/>
          <c:tx>
            <c:strRef>
              <c:f>'Judging Consistency'!$A$50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'Judging Consistency'!$B$45:$U$46</c:f>
              <c:multiLvlStrCache/>
            </c:multiLvlStrRef>
          </c:cat>
          <c:val>
            <c:numRef>
              <c:f>'Judging Consistency'!$B$50:$U$50</c:f>
              <c:numCache/>
            </c:numRef>
          </c:val>
          <c:smooth val="0"/>
        </c:ser>
        <c:ser>
          <c:idx val="4"/>
          <c:order val="4"/>
          <c:tx>
            <c:strRef>
              <c:f>'Judging Consistency'!$A$51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'Judging Consistency'!$B$45:$U$46</c:f>
              <c:multiLvlStrCache/>
            </c:multiLvlStrRef>
          </c:cat>
          <c:val>
            <c:numRef>
              <c:f>'Judging Consistency'!$B$51:$U$51</c:f>
              <c:numCache/>
            </c:numRef>
          </c:val>
          <c:smooth val="0"/>
        </c:ser>
        <c:marker val="1"/>
        <c:axId val="41758791"/>
        <c:axId val="40284800"/>
      </c:line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8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121"/>
          <c:w val="0.21375"/>
          <c:h val="0.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7"/>
          <c:w val="0.92525"/>
          <c:h val="0.69925"/>
        </c:manualLayout>
      </c:layout>
      <c:lineChart>
        <c:grouping val="standard"/>
        <c:varyColors val="0"/>
        <c:ser>
          <c:idx val="0"/>
          <c:order val="0"/>
          <c:tx>
            <c:strRef>
              <c:f>'Judging Consistency'!$A$3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'Judging Consistency'!$B$1:$U$2</c:f>
              <c:multiLvlStrCache/>
            </c:multiLvlStrRef>
          </c:cat>
          <c:val>
            <c:numRef>
              <c:f>'Judging Consistency'!$B$3:$U$3</c:f>
              <c:numCache/>
            </c:numRef>
          </c:val>
          <c:smooth val="0"/>
        </c:ser>
        <c:ser>
          <c:idx val="1"/>
          <c:order val="1"/>
          <c:tx>
            <c:strRef>
              <c:f>'Judging Consistency'!$A$4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'Judging Consistency'!$B$1:$U$2</c:f>
              <c:multiLvlStrCache/>
            </c:multiLvlStrRef>
          </c:cat>
          <c:val>
            <c:numRef>
              <c:f>'Judging Consistency'!$B$4:$U$4</c:f>
              <c:numCache/>
            </c:numRef>
          </c:val>
          <c:smooth val="0"/>
        </c:ser>
        <c:ser>
          <c:idx val="2"/>
          <c:order val="2"/>
          <c:tx>
            <c:strRef>
              <c:f>'Judging Consistency'!$A$5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'Judging Consistency'!$B$1:$U$2</c:f>
              <c:multiLvlStrCache/>
            </c:multiLvlStrRef>
          </c:cat>
          <c:val>
            <c:numRef>
              <c:f>'Judging Consistency'!$B$5:$U$5</c:f>
              <c:numCache/>
            </c:numRef>
          </c:val>
          <c:smooth val="0"/>
        </c:ser>
        <c:ser>
          <c:idx val="3"/>
          <c:order val="3"/>
          <c:tx>
            <c:strRef>
              <c:f>'Judging Consistency'!$A$6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'Judging Consistency'!$B$1:$U$2</c:f>
              <c:multiLvlStrCache/>
            </c:multiLvlStrRef>
          </c:cat>
          <c:val>
            <c:numRef>
              <c:f>'Judging Consistency'!$B$6:$U$6</c:f>
              <c:numCache/>
            </c:numRef>
          </c:val>
          <c:smooth val="0"/>
        </c:ser>
        <c:ser>
          <c:idx val="4"/>
          <c:order val="4"/>
          <c:tx>
            <c:strRef>
              <c:f>'Judging Consistency'!$A$7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'Judging Consistency'!$B$1:$U$2</c:f>
              <c:multiLvlStrCache/>
            </c:multiLvlStrRef>
          </c:cat>
          <c:val>
            <c:numRef>
              <c:f>'Judging Consistency'!$B$7:$U$7</c:f>
              <c:numCache/>
            </c:numRef>
          </c:val>
          <c:smooth val="0"/>
        </c:ser>
        <c:marker val="1"/>
        <c:axId val="27018881"/>
        <c:axId val="41843338"/>
      </c:line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3338"/>
        <c:crosses val="autoZero"/>
        <c:auto val="1"/>
        <c:lblOffset val="100"/>
        <c:tickLblSkip val="1"/>
        <c:noMultiLvlLbl val="0"/>
      </c:catAx>
      <c:valAx>
        <c:axId val="41843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8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75"/>
          <c:y val="0.097"/>
          <c:w val="0.23675"/>
          <c:h val="0.4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14</xdr:col>
      <xdr:colOff>533400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0" y="2533650"/>
        <a:ext cx="9067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14</xdr:col>
      <xdr:colOff>504825</xdr:colOff>
      <xdr:row>50</xdr:row>
      <xdr:rowOff>142875</xdr:rowOff>
    </xdr:to>
    <xdr:graphicFrame>
      <xdr:nvGraphicFramePr>
        <xdr:cNvPr id="2" name="Chart 3"/>
        <xdr:cNvGraphicFramePr/>
      </xdr:nvGraphicFramePr>
      <xdr:xfrm>
        <a:off x="0" y="5238750"/>
        <a:ext cx="90392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15</xdr:col>
      <xdr:colOff>0</xdr:colOff>
      <xdr:row>69</xdr:row>
      <xdr:rowOff>9525</xdr:rowOff>
    </xdr:to>
    <xdr:graphicFrame>
      <xdr:nvGraphicFramePr>
        <xdr:cNvPr id="3" name="Chart 4"/>
        <xdr:cNvGraphicFramePr/>
      </xdr:nvGraphicFramePr>
      <xdr:xfrm>
        <a:off x="9525" y="8181975"/>
        <a:ext cx="913447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523875</xdr:colOff>
      <xdr:row>15</xdr:row>
      <xdr:rowOff>114300</xdr:rowOff>
    </xdr:to>
    <xdr:graphicFrame>
      <xdr:nvGraphicFramePr>
        <xdr:cNvPr id="4" name="Chart 5"/>
        <xdr:cNvGraphicFramePr/>
      </xdr:nvGraphicFramePr>
      <xdr:xfrm>
        <a:off x="0" y="0"/>
        <a:ext cx="905827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5"/>
  <sheetViews>
    <sheetView showGridLines="0" zoomScale="85" zoomScaleNormal="85" zoomScalePageLayoutView="0" workbookViewId="0" topLeftCell="A1">
      <selection activeCell="C28" sqref="C28:D28"/>
    </sheetView>
  </sheetViews>
  <sheetFormatPr defaultColWidth="9.140625" defaultRowHeight="12.75"/>
  <cols>
    <col min="1" max="1" width="2.57421875" style="4" customWidth="1"/>
    <col min="2" max="2" width="18.140625" style="3" customWidth="1"/>
    <col min="3" max="3" width="32.7109375" style="1" customWidth="1"/>
    <col min="4" max="6" width="12.7109375" style="1" customWidth="1"/>
    <col min="7" max="7" width="12.7109375" style="2" customWidth="1"/>
    <col min="8" max="10" width="12.7109375" style="4" customWidth="1"/>
    <col min="11" max="11" width="2.57421875" style="4" customWidth="1"/>
    <col min="12" max="16384" width="9.140625" style="4" customWidth="1"/>
  </cols>
  <sheetData>
    <row r="1" spans="1:11" ht="5.25" customHeight="1" thickTop="1">
      <c r="A1" s="26"/>
      <c r="B1" s="27"/>
      <c r="C1" s="28"/>
      <c r="D1" s="28"/>
      <c r="E1" s="28"/>
      <c r="F1" s="28"/>
      <c r="G1" s="29"/>
      <c r="H1" s="30"/>
      <c r="I1" s="30"/>
      <c r="J1" s="30"/>
      <c r="K1" s="31"/>
    </row>
    <row r="2" spans="1:11" s="8" customFormat="1" ht="13.5" customHeight="1">
      <c r="A2" s="32"/>
      <c r="B2" s="5" t="s">
        <v>27</v>
      </c>
      <c r="C2" s="6" t="s">
        <v>1</v>
      </c>
      <c r="D2" s="6"/>
      <c r="E2" s="6" t="s">
        <v>23</v>
      </c>
      <c r="F2" s="6" t="s">
        <v>24</v>
      </c>
      <c r="G2" s="7" t="s">
        <v>19</v>
      </c>
      <c r="H2" s="8" t="s">
        <v>20</v>
      </c>
      <c r="I2" s="8" t="s">
        <v>21</v>
      </c>
      <c r="J2" s="8" t="s">
        <v>22</v>
      </c>
      <c r="K2" s="33"/>
    </row>
    <row r="3" spans="1:11" s="9" customFormat="1" ht="13.5" customHeight="1">
      <c r="A3" s="34"/>
      <c r="B3" s="172"/>
      <c r="C3" s="191"/>
      <c r="D3" s="173"/>
      <c r="E3" s="173"/>
      <c r="F3" s="173"/>
      <c r="G3" s="174"/>
      <c r="H3" s="175"/>
      <c r="I3" s="176"/>
      <c r="J3" s="175"/>
      <c r="K3" s="35"/>
    </row>
    <row r="4" spans="1:11" s="9" customFormat="1" ht="13.5" customHeight="1">
      <c r="A4" s="34"/>
      <c r="B4" s="164"/>
      <c r="C4" s="186"/>
      <c r="D4" s="165"/>
      <c r="E4" s="165"/>
      <c r="F4" s="165"/>
      <c r="G4" s="166"/>
      <c r="H4" s="167"/>
      <c r="I4" s="168"/>
      <c r="J4" s="167"/>
      <c r="K4" s="35"/>
    </row>
    <row r="5" spans="1:11" s="9" customFormat="1" ht="13.5" customHeight="1">
      <c r="A5" s="34"/>
      <c r="B5" s="172"/>
      <c r="C5" s="185"/>
      <c r="D5" s="173"/>
      <c r="E5" s="173"/>
      <c r="F5" s="173"/>
      <c r="G5" s="174"/>
      <c r="H5" s="175"/>
      <c r="I5" s="176"/>
      <c r="J5" s="175"/>
      <c r="K5" s="35"/>
    </row>
    <row r="6" spans="1:11" s="9" customFormat="1" ht="13.5" customHeight="1">
      <c r="A6" s="34"/>
      <c r="B6" s="164"/>
      <c r="C6" s="186"/>
      <c r="D6" s="165"/>
      <c r="E6" s="165"/>
      <c r="F6" s="165"/>
      <c r="G6" s="167"/>
      <c r="H6" s="167"/>
      <c r="I6" s="168"/>
      <c r="J6" s="167"/>
      <c r="K6" s="35"/>
    </row>
    <row r="7" spans="1:11" s="9" customFormat="1" ht="13.5" customHeight="1">
      <c r="A7" s="34"/>
      <c r="B7" s="172"/>
      <c r="C7" s="185"/>
      <c r="D7" s="173"/>
      <c r="E7" s="173"/>
      <c r="F7" s="173"/>
      <c r="G7" s="175"/>
      <c r="H7" s="175"/>
      <c r="I7" s="176"/>
      <c r="J7" s="175"/>
      <c r="K7" s="35"/>
    </row>
    <row r="8" spans="1:11" s="9" customFormat="1" ht="13.5" customHeight="1">
      <c r="A8" s="34"/>
      <c r="B8" s="169"/>
      <c r="C8" s="186"/>
      <c r="D8" s="181"/>
      <c r="E8" s="181"/>
      <c r="F8" s="181"/>
      <c r="G8" s="167"/>
      <c r="H8" s="167"/>
      <c r="I8" s="168"/>
      <c r="J8" s="167"/>
      <c r="K8" s="35"/>
    </row>
    <row r="9" spans="1:11" s="9" customFormat="1" ht="13.5" customHeight="1">
      <c r="A9" s="34"/>
      <c r="B9" s="177"/>
      <c r="C9" s="185"/>
      <c r="D9" s="173"/>
      <c r="E9" s="173"/>
      <c r="F9" s="173"/>
      <c r="G9" s="175"/>
      <c r="H9" s="175"/>
      <c r="I9" s="176"/>
      <c r="J9" s="175"/>
      <c r="K9" s="35"/>
    </row>
    <row r="10" spans="1:11" s="9" customFormat="1" ht="13.5" customHeight="1">
      <c r="A10" s="34"/>
      <c r="B10" s="169"/>
      <c r="C10" s="186"/>
      <c r="D10" s="181"/>
      <c r="E10" s="181"/>
      <c r="F10" s="181"/>
      <c r="G10" s="167"/>
      <c r="H10" s="167"/>
      <c r="I10" s="168"/>
      <c r="J10" s="167"/>
      <c r="K10" s="35"/>
    </row>
    <row r="11" spans="1:11" s="9" customFormat="1" ht="13.5" customHeight="1">
      <c r="A11" s="34"/>
      <c r="B11" s="177"/>
      <c r="C11" s="185"/>
      <c r="D11" s="173"/>
      <c r="E11" s="173"/>
      <c r="F11" s="173"/>
      <c r="G11" s="175"/>
      <c r="H11" s="175"/>
      <c r="I11" s="176"/>
      <c r="J11" s="175"/>
      <c r="K11" s="35"/>
    </row>
    <row r="12" spans="1:11" s="9" customFormat="1" ht="13.5" customHeight="1">
      <c r="A12" s="34"/>
      <c r="B12" s="169"/>
      <c r="C12" s="182"/>
      <c r="D12" s="165"/>
      <c r="E12" s="165"/>
      <c r="F12" s="165"/>
      <c r="G12" s="167"/>
      <c r="H12" s="167"/>
      <c r="I12" s="168"/>
      <c r="J12" s="167"/>
      <c r="K12" s="35"/>
    </row>
    <row r="13" spans="1:11" s="9" customFormat="1" ht="13.5" customHeight="1">
      <c r="A13" s="34"/>
      <c r="B13" s="177"/>
      <c r="C13" s="178"/>
      <c r="D13" s="173"/>
      <c r="E13" s="173"/>
      <c r="F13" s="173"/>
      <c r="G13" s="175"/>
      <c r="H13" s="175"/>
      <c r="I13" s="176"/>
      <c r="J13" s="175"/>
      <c r="K13" s="35"/>
    </row>
    <row r="14" spans="1:11" s="9" customFormat="1" ht="13.5" customHeight="1">
      <c r="A14" s="34"/>
      <c r="B14" s="169"/>
      <c r="C14" s="183"/>
      <c r="D14" s="165"/>
      <c r="E14" s="165"/>
      <c r="F14" s="165"/>
      <c r="G14" s="167"/>
      <c r="H14" s="167"/>
      <c r="I14" s="168"/>
      <c r="J14" s="167"/>
      <c r="K14" s="35"/>
    </row>
    <row r="15" spans="1:11" s="9" customFormat="1" ht="13.5" customHeight="1">
      <c r="A15" s="34"/>
      <c r="B15" s="177"/>
      <c r="C15" s="179"/>
      <c r="D15" s="173"/>
      <c r="E15" s="173"/>
      <c r="F15" s="173"/>
      <c r="G15" s="175"/>
      <c r="H15" s="175"/>
      <c r="I15" s="176"/>
      <c r="J15" s="175"/>
      <c r="K15" s="35"/>
    </row>
    <row r="16" spans="1:11" s="9" customFormat="1" ht="13.5" customHeight="1">
      <c r="A16" s="34"/>
      <c r="B16" s="169"/>
      <c r="C16" s="170"/>
      <c r="D16" s="165"/>
      <c r="E16" s="165"/>
      <c r="F16" s="165"/>
      <c r="G16" s="167"/>
      <c r="H16" s="167"/>
      <c r="I16" s="168"/>
      <c r="J16" s="167"/>
      <c r="K16" s="35"/>
    </row>
    <row r="17" spans="1:11" s="9" customFormat="1" ht="13.5" customHeight="1">
      <c r="A17" s="34"/>
      <c r="B17" s="177"/>
      <c r="C17" s="179"/>
      <c r="D17" s="173"/>
      <c r="E17" s="173"/>
      <c r="F17" s="173"/>
      <c r="G17" s="175"/>
      <c r="H17" s="175"/>
      <c r="I17" s="176"/>
      <c r="J17" s="175"/>
      <c r="K17" s="35"/>
    </row>
    <row r="18" spans="1:11" s="9" customFormat="1" ht="13.5" customHeight="1">
      <c r="A18" s="34"/>
      <c r="B18" s="169"/>
      <c r="C18" s="170"/>
      <c r="D18" s="165"/>
      <c r="E18" s="165"/>
      <c r="F18" s="165"/>
      <c r="G18" s="167"/>
      <c r="H18" s="167"/>
      <c r="I18" s="168"/>
      <c r="J18" s="167"/>
      <c r="K18" s="35"/>
    </row>
    <row r="19" spans="1:11" s="9" customFormat="1" ht="13.5" customHeight="1">
      <c r="A19" s="34"/>
      <c r="B19" s="177"/>
      <c r="C19" s="179"/>
      <c r="D19" s="173"/>
      <c r="E19" s="173"/>
      <c r="F19" s="173"/>
      <c r="G19" s="175"/>
      <c r="H19" s="175"/>
      <c r="I19" s="176"/>
      <c r="J19" s="175"/>
      <c r="K19" s="35"/>
    </row>
    <row r="20" spans="1:11" s="9" customFormat="1" ht="13.5" customHeight="1">
      <c r="A20" s="34"/>
      <c r="B20" s="169"/>
      <c r="C20" s="170"/>
      <c r="D20" s="165"/>
      <c r="E20" s="165"/>
      <c r="F20" s="165"/>
      <c r="G20" s="167"/>
      <c r="H20" s="167"/>
      <c r="I20" s="168"/>
      <c r="J20" s="167"/>
      <c r="K20" s="35"/>
    </row>
    <row r="21" spans="1:11" s="9" customFormat="1" ht="13.5" customHeight="1">
      <c r="A21" s="34"/>
      <c r="B21" s="177"/>
      <c r="C21" s="179"/>
      <c r="D21" s="173"/>
      <c r="E21" s="173"/>
      <c r="F21" s="173"/>
      <c r="G21" s="175"/>
      <c r="H21" s="175"/>
      <c r="I21" s="176"/>
      <c r="J21" s="175"/>
      <c r="K21" s="35"/>
    </row>
    <row r="22" spans="1:11" s="9" customFormat="1" ht="13.5" customHeight="1">
      <c r="A22" s="34"/>
      <c r="B22" s="169"/>
      <c r="C22" s="170"/>
      <c r="D22" s="165"/>
      <c r="E22" s="165"/>
      <c r="F22" s="165"/>
      <c r="G22" s="167"/>
      <c r="H22" s="167"/>
      <c r="I22" s="168"/>
      <c r="J22" s="167"/>
      <c r="K22" s="35"/>
    </row>
    <row r="23" spans="1:11" s="9" customFormat="1" ht="6" customHeight="1" thickBot="1">
      <c r="A23" s="36"/>
      <c r="B23" s="37"/>
      <c r="C23" s="38"/>
      <c r="D23" s="38"/>
      <c r="E23" s="38"/>
      <c r="F23" s="38"/>
      <c r="G23" s="39"/>
      <c r="H23" s="39"/>
      <c r="I23" s="40"/>
      <c r="J23" s="39"/>
      <c r="K23" s="41"/>
    </row>
    <row r="24" spans="1:11" s="9" customFormat="1" ht="13.5" customHeight="1" thickBot="1" thickTop="1">
      <c r="A24" s="47"/>
      <c r="B24" s="42"/>
      <c r="C24" s="43"/>
      <c r="D24" s="43"/>
      <c r="E24" s="43"/>
      <c r="F24" s="43"/>
      <c r="G24" s="44"/>
      <c r="H24" s="44"/>
      <c r="I24" s="45"/>
      <c r="J24" s="44"/>
      <c r="K24" s="46"/>
    </row>
    <row r="25" spans="1:11" s="9" customFormat="1" ht="6" customHeight="1" thickTop="1">
      <c r="A25" s="12"/>
      <c r="B25" s="13"/>
      <c r="C25" s="14"/>
      <c r="D25" s="14"/>
      <c r="E25" s="14"/>
      <c r="F25" s="14"/>
      <c r="G25" s="184"/>
      <c r="H25" s="15"/>
      <c r="I25" s="16"/>
      <c r="J25" s="15"/>
      <c r="K25" s="17"/>
    </row>
    <row r="26" spans="1:11" ht="20.25">
      <c r="A26" s="18"/>
      <c r="B26" s="198" t="s">
        <v>25</v>
      </c>
      <c r="C26" s="198"/>
      <c r="D26" s="198"/>
      <c r="E26" s="198"/>
      <c r="F26" s="198"/>
      <c r="G26" s="198"/>
      <c r="H26" s="198"/>
      <c r="I26" s="198"/>
      <c r="J26" s="198"/>
      <c r="K26" s="19"/>
    </row>
    <row r="27" spans="1:11" ht="13.5" customHeight="1">
      <c r="A27" s="18"/>
      <c r="B27" s="67" t="s">
        <v>26</v>
      </c>
      <c r="C27" s="68" t="s">
        <v>1</v>
      </c>
      <c r="D27" s="69"/>
      <c r="E27" s="69" t="s">
        <v>39</v>
      </c>
      <c r="F27" s="67" t="s">
        <v>26</v>
      </c>
      <c r="G27" s="68" t="s">
        <v>1</v>
      </c>
      <c r="H27" s="68"/>
      <c r="I27" s="69"/>
      <c r="J27" s="69" t="s">
        <v>39</v>
      </c>
      <c r="K27" s="19"/>
    </row>
    <row r="28" spans="1:11" ht="13.5" customHeight="1">
      <c r="A28" s="18"/>
      <c r="B28" s="180">
        <v>1</v>
      </c>
      <c r="C28" s="196"/>
      <c r="D28" s="197"/>
      <c r="E28" s="180" t="s">
        <v>41</v>
      </c>
      <c r="F28" s="171">
        <v>6</v>
      </c>
      <c r="G28" s="201"/>
      <c r="H28" s="202"/>
      <c r="I28" s="202"/>
      <c r="J28" s="171" t="s">
        <v>42</v>
      </c>
      <c r="K28" s="19"/>
    </row>
    <row r="29" spans="1:11" ht="13.5" customHeight="1">
      <c r="A29" s="18"/>
      <c r="B29" s="171">
        <v>2</v>
      </c>
      <c r="C29" s="199"/>
      <c r="D29" s="200"/>
      <c r="E29" s="171" t="s">
        <v>41</v>
      </c>
      <c r="F29" s="180">
        <v>7</v>
      </c>
      <c r="G29" s="203"/>
      <c r="H29" s="204"/>
      <c r="I29" s="204"/>
      <c r="J29" s="180" t="s">
        <v>42</v>
      </c>
      <c r="K29" s="19"/>
    </row>
    <row r="30" spans="1:11" ht="13.5" customHeight="1">
      <c r="A30" s="18"/>
      <c r="B30" s="180">
        <v>3</v>
      </c>
      <c r="C30" s="196"/>
      <c r="D30" s="197"/>
      <c r="E30" s="180" t="s">
        <v>41</v>
      </c>
      <c r="F30" s="171">
        <v>8</v>
      </c>
      <c r="G30" s="201"/>
      <c r="H30" s="202"/>
      <c r="I30" s="202"/>
      <c r="J30" s="171" t="s">
        <v>42</v>
      </c>
      <c r="K30" s="19"/>
    </row>
    <row r="31" spans="1:11" ht="13.5" customHeight="1">
      <c r="A31" s="18"/>
      <c r="B31" s="171">
        <v>4</v>
      </c>
      <c r="C31" s="199"/>
      <c r="D31" s="200"/>
      <c r="E31" s="171" t="s">
        <v>41</v>
      </c>
      <c r="F31" s="180">
        <v>9</v>
      </c>
      <c r="G31" s="205"/>
      <c r="H31" s="205"/>
      <c r="I31" s="205"/>
      <c r="J31" s="180" t="s">
        <v>42</v>
      </c>
      <c r="K31" s="19"/>
    </row>
    <row r="32" spans="1:11" ht="13.5" customHeight="1">
      <c r="A32" s="18"/>
      <c r="B32" s="180">
        <v>5</v>
      </c>
      <c r="C32" s="196"/>
      <c r="D32" s="197"/>
      <c r="E32" s="180" t="s">
        <v>41</v>
      </c>
      <c r="F32" s="171">
        <v>10</v>
      </c>
      <c r="G32" s="206"/>
      <c r="H32" s="206"/>
      <c r="I32" s="206"/>
      <c r="J32" s="171" t="s">
        <v>42</v>
      </c>
      <c r="K32" s="19"/>
    </row>
    <row r="33" spans="1:11" ht="5.25" customHeight="1" thickBot="1">
      <c r="A33" s="20"/>
      <c r="B33" s="21"/>
      <c r="C33" s="22"/>
      <c r="D33" s="22"/>
      <c r="E33" s="22"/>
      <c r="F33" s="22"/>
      <c r="G33" s="23"/>
      <c r="H33" s="24"/>
      <c r="I33" s="24"/>
      <c r="J33" s="24"/>
      <c r="K33" s="25"/>
    </row>
    <row r="34" spans="3:6" ht="13.5" thickTop="1">
      <c r="C34" s="1">
        <f>COUNTA(C28:C32)</f>
        <v>0</v>
      </c>
      <c r="F34" s="3"/>
    </row>
    <row r="35" ht="12.75">
      <c r="B35" s="3" t="s">
        <v>39</v>
      </c>
    </row>
    <row r="36" spans="2:4" ht="12.75">
      <c r="B36" s="3" t="s">
        <v>41</v>
      </c>
      <c r="C36" s="1" t="s">
        <v>44</v>
      </c>
      <c r="D36" s="1">
        <f>C28</f>
        <v>0</v>
      </c>
    </row>
    <row r="37" spans="2:4" ht="12.75">
      <c r="B37" s="3" t="s">
        <v>41</v>
      </c>
      <c r="C37" s="1" t="s">
        <v>45</v>
      </c>
      <c r="D37" s="1">
        <f>C29</f>
        <v>0</v>
      </c>
    </row>
    <row r="38" spans="2:4" ht="12.75">
      <c r="B38" s="3" t="s">
        <v>41</v>
      </c>
      <c r="C38" s="1" t="s">
        <v>46</v>
      </c>
      <c r="D38" s="1">
        <f>C30</f>
        <v>0</v>
      </c>
    </row>
    <row r="39" spans="2:4" ht="12.75">
      <c r="B39" s="3" t="s">
        <v>41</v>
      </c>
      <c r="C39" s="1" t="s">
        <v>47</v>
      </c>
      <c r="D39" s="1">
        <f>C31</f>
        <v>0</v>
      </c>
    </row>
    <row r="40" spans="2:4" ht="12.75">
      <c r="B40" s="3" t="s">
        <v>41</v>
      </c>
      <c r="C40" s="1" t="s">
        <v>48</v>
      </c>
      <c r="D40" s="1">
        <f>C32</f>
        <v>0</v>
      </c>
    </row>
    <row r="41" spans="2:4" ht="12.75">
      <c r="B41" s="3" t="s">
        <v>42</v>
      </c>
      <c r="C41" s="1" t="s">
        <v>49</v>
      </c>
      <c r="D41" s="140">
        <f>G28</f>
        <v>0</v>
      </c>
    </row>
    <row r="42" spans="2:4" ht="12.75">
      <c r="B42" s="3" t="s">
        <v>42</v>
      </c>
      <c r="C42" s="1" t="s">
        <v>50</v>
      </c>
      <c r="D42" s="140">
        <f>G29</f>
        <v>0</v>
      </c>
    </row>
    <row r="43" spans="2:4" ht="12.75">
      <c r="B43" s="3" t="s">
        <v>42</v>
      </c>
      <c r="C43" s="1" t="s">
        <v>51</v>
      </c>
      <c r="D43" s="140">
        <f>G30</f>
        <v>0</v>
      </c>
    </row>
    <row r="44" spans="2:4" ht="12.75">
      <c r="B44" s="3" t="s">
        <v>42</v>
      </c>
      <c r="C44" s="1" t="s">
        <v>52</v>
      </c>
      <c r="D44" s="140">
        <f>G31</f>
        <v>0</v>
      </c>
    </row>
    <row r="45" spans="2:4" ht="12.75">
      <c r="B45" s="3" t="s">
        <v>42</v>
      </c>
      <c r="C45" s="1" t="s">
        <v>53</v>
      </c>
      <c r="D45" s="140">
        <f>G32</f>
        <v>0</v>
      </c>
    </row>
  </sheetData>
  <sheetProtection password="CC41" sheet="1" objects="1" scenarios="1" selectLockedCells="1"/>
  <mergeCells count="11">
    <mergeCell ref="C29:D29"/>
    <mergeCell ref="C28:D28"/>
    <mergeCell ref="C30:D30"/>
    <mergeCell ref="B26:J26"/>
    <mergeCell ref="C31:D31"/>
    <mergeCell ref="C32:D32"/>
    <mergeCell ref="G28:I28"/>
    <mergeCell ref="G29:I29"/>
    <mergeCell ref="G30:I30"/>
    <mergeCell ref="G31:I31"/>
    <mergeCell ref="G32:I3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20" verticalDpi="120" orientation="landscape" scale="84" r:id="rId1"/>
  <headerFooter alignWithMargins="0">
    <oddHeader>&amp;C&amp;"Arial,Bold Italic"&amp;36P13 Masters Contestant Information</oddHeader>
    <oddFooter>&amp;CPrepared by Pierre Fouché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Results'!B11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Results'!$C$11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8"/>
      <c r="E7" s="159"/>
      <c r="F7" s="159"/>
      <c r="G7" s="151"/>
      <c r="H7" s="152"/>
      <c r="I7" s="160"/>
      <c r="J7" s="159"/>
      <c r="K7" s="159"/>
      <c r="L7" s="151"/>
      <c r="M7" s="152"/>
      <c r="N7" s="160"/>
      <c r="O7" s="159"/>
      <c r="P7" s="159"/>
      <c r="Q7" s="151"/>
      <c r="R7" s="152"/>
      <c r="S7" s="160"/>
      <c r="T7" s="159"/>
      <c r="U7" s="159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61"/>
      <c r="E8" s="162"/>
      <c r="F8" s="162"/>
      <c r="G8" s="155"/>
      <c r="H8" s="156"/>
      <c r="I8" s="163"/>
      <c r="J8" s="162"/>
      <c r="K8" s="162"/>
      <c r="L8" s="155"/>
      <c r="M8" s="156"/>
      <c r="N8" s="163"/>
      <c r="O8" s="162"/>
      <c r="P8" s="162"/>
      <c r="Q8" s="155"/>
      <c r="R8" s="156"/>
      <c r="S8" s="163"/>
      <c r="T8" s="162"/>
      <c r="U8" s="162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61"/>
      <c r="E9" s="162"/>
      <c r="F9" s="162"/>
      <c r="G9" s="155"/>
      <c r="H9" s="156"/>
      <c r="I9" s="163"/>
      <c r="J9" s="162"/>
      <c r="K9" s="162"/>
      <c r="L9" s="155"/>
      <c r="M9" s="156"/>
      <c r="N9" s="163"/>
      <c r="O9" s="162"/>
      <c r="P9" s="162"/>
      <c r="Q9" s="155"/>
      <c r="R9" s="156"/>
      <c r="S9" s="163"/>
      <c r="T9" s="162"/>
      <c r="U9" s="162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61"/>
      <c r="E10" s="162"/>
      <c r="F10" s="162"/>
      <c r="G10" s="155"/>
      <c r="H10" s="156"/>
      <c r="I10" s="163"/>
      <c r="J10" s="162"/>
      <c r="K10" s="162"/>
      <c r="L10" s="155"/>
      <c r="M10" s="156"/>
      <c r="N10" s="163"/>
      <c r="O10" s="162"/>
      <c r="P10" s="162"/>
      <c r="Q10" s="155"/>
      <c r="R10" s="156"/>
      <c r="S10" s="163"/>
      <c r="T10" s="162"/>
      <c r="U10" s="162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61"/>
      <c r="E11" s="162"/>
      <c r="F11" s="162"/>
      <c r="G11" s="155"/>
      <c r="H11" s="156"/>
      <c r="I11" s="163"/>
      <c r="J11" s="162"/>
      <c r="K11" s="162"/>
      <c r="L11" s="155"/>
      <c r="M11" s="156"/>
      <c r="N11" s="163"/>
      <c r="O11" s="162"/>
      <c r="P11" s="162"/>
      <c r="Q11" s="155"/>
      <c r="R11" s="156"/>
      <c r="S11" s="163"/>
      <c r="T11" s="162"/>
      <c r="U11" s="162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61"/>
      <c r="E12" s="162"/>
      <c r="F12" s="162"/>
      <c r="G12" s="155"/>
      <c r="H12" s="156"/>
      <c r="I12" s="163"/>
      <c r="J12" s="162"/>
      <c r="K12" s="162"/>
      <c r="L12" s="155"/>
      <c r="M12" s="156"/>
      <c r="N12" s="163"/>
      <c r="O12" s="162"/>
      <c r="P12" s="162"/>
      <c r="Q12" s="155"/>
      <c r="R12" s="156"/>
      <c r="S12" s="163"/>
      <c r="T12" s="162"/>
      <c r="U12" s="162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61"/>
      <c r="E13" s="162"/>
      <c r="F13" s="162"/>
      <c r="G13" s="155"/>
      <c r="H13" s="156"/>
      <c r="I13" s="163"/>
      <c r="J13" s="162"/>
      <c r="K13" s="162"/>
      <c r="L13" s="155"/>
      <c r="M13" s="156"/>
      <c r="N13" s="163"/>
      <c r="O13" s="162"/>
      <c r="P13" s="162"/>
      <c r="Q13" s="155"/>
      <c r="R13" s="156"/>
      <c r="S13" s="163"/>
      <c r="T13" s="162"/>
      <c r="U13" s="162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61"/>
      <c r="E14" s="162"/>
      <c r="F14" s="162"/>
      <c r="G14" s="155"/>
      <c r="H14" s="156"/>
      <c r="I14" s="163"/>
      <c r="J14" s="162"/>
      <c r="K14" s="162"/>
      <c r="L14" s="155"/>
      <c r="M14" s="156"/>
      <c r="N14" s="163"/>
      <c r="O14" s="162"/>
      <c r="P14" s="162"/>
      <c r="Q14" s="155"/>
      <c r="R14" s="156"/>
      <c r="S14" s="163"/>
      <c r="T14" s="162"/>
      <c r="U14" s="162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61"/>
      <c r="E15" s="162"/>
      <c r="F15" s="162"/>
      <c r="G15" s="155"/>
      <c r="H15" s="156"/>
      <c r="I15" s="163"/>
      <c r="J15" s="162"/>
      <c r="K15" s="162"/>
      <c r="L15" s="155"/>
      <c r="M15" s="156"/>
      <c r="N15" s="163"/>
      <c r="O15" s="162"/>
      <c r="P15" s="162"/>
      <c r="Q15" s="155"/>
      <c r="R15" s="156"/>
      <c r="S15" s="163"/>
      <c r="T15" s="162"/>
      <c r="U15" s="162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61"/>
      <c r="E16" s="162"/>
      <c r="F16" s="162"/>
      <c r="G16" s="155"/>
      <c r="H16" s="156"/>
      <c r="I16" s="163"/>
      <c r="J16" s="162"/>
      <c r="K16" s="162"/>
      <c r="L16" s="155"/>
      <c r="M16" s="156"/>
      <c r="N16" s="163"/>
      <c r="O16" s="162"/>
      <c r="P16" s="162"/>
      <c r="Q16" s="155"/>
      <c r="R16" s="156"/>
      <c r="S16" s="163"/>
      <c r="T16" s="162"/>
      <c r="U16" s="162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61"/>
      <c r="E17" s="162"/>
      <c r="F17" s="162"/>
      <c r="G17" s="155"/>
      <c r="H17" s="156"/>
      <c r="I17" s="163"/>
      <c r="J17" s="162"/>
      <c r="K17" s="162"/>
      <c r="L17" s="155"/>
      <c r="M17" s="156"/>
      <c r="N17" s="163"/>
      <c r="O17" s="162"/>
      <c r="P17" s="162"/>
      <c r="Q17" s="155"/>
      <c r="R17" s="156"/>
      <c r="S17" s="163"/>
      <c r="T17" s="162"/>
      <c r="U17" s="162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61"/>
      <c r="E18" s="162"/>
      <c r="F18" s="162"/>
      <c r="G18" s="155"/>
      <c r="H18" s="156"/>
      <c r="I18" s="163"/>
      <c r="J18" s="162"/>
      <c r="K18" s="162"/>
      <c r="L18" s="155"/>
      <c r="M18" s="156"/>
      <c r="N18" s="163"/>
      <c r="O18" s="162"/>
      <c r="P18" s="162"/>
      <c r="Q18" s="155"/>
      <c r="R18" s="156"/>
      <c r="S18" s="163"/>
      <c r="T18" s="162"/>
      <c r="U18" s="162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61"/>
      <c r="E19" s="162"/>
      <c r="F19" s="162"/>
      <c r="G19" s="155"/>
      <c r="H19" s="156"/>
      <c r="I19" s="163"/>
      <c r="J19" s="162"/>
      <c r="K19" s="162"/>
      <c r="L19" s="155"/>
      <c r="M19" s="156"/>
      <c r="N19" s="163"/>
      <c r="O19" s="162"/>
      <c r="P19" s="162"/>
      <c r="Q19" s="155"/>
      <c r="R19" s="156"/>
      <c r="S19" s="163"/>
      <c r="T19" s="162"/>
      <c r="U19" s="162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61"/>
      <c r="E20" s="162"/>
      <c r="F20" s="162"/>
      <c r="G20" s="155"/>
      <c r="H20" s="156"/>
      <c r="I20" s="163"/>
      <c r="J20" s="162"/>
      <c r="K20" s="162"/>
      <c r="L20" s="155"/>
      <c r="M20" s="156"/>
      <c r="N20" s="163"/>
      <c r="O20" s="162"/>
      <c r="P20" s="162"/>
      <c r="Q20" s="155"/>
      <c r="R20" s="156"/>
      <c r="S20" s="163"/>
      <c r="T20" s="162"/>
      <c r="U20" s="162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61"/>
      <c r="E21" s="162"/>
      <c r="F21" s="162"/>
      <c r="G21" s="155"/>
      <c r="H21" s="156"/>
      <c r="I21" s="163"/>
      <c r="J21" s="162"/>
      <c r="K21" s="162"/>
      <c r="L21" s="155"/>
      <c r="M21" s="156"/>
      <c r="N21" s="163"/>
      <c r="O21" s="162"/>
      <c r="P21" s="162"/>
      <c r="Q21" s="155"/>
      <c r="R21" s="156"/>
      <c r="S21" s="163"/>
      <c r="T21" s="162"/>
      <c r="U21" s="162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61"/>
      <c r="E22" s="162"/>
      <c r="F22" s="162"/>
      <c r="G22" s="155"/>
      <c r="H22" s="156"/>
      <c r="I22" s="163"/>
      <c r="J22" s="162"/>
      <c r="K22" s="162"/>
      <c r="L22" s="155"/>
      <c r="M22" s="156"/>
      <c r="N22" s="163"/>
      <c r="O22" s="162"/>
      <c r="P22" s="162"/>
      <c r="Q22" s="155"/>
      <c r="R22" s="156"/>
      <c r="S22" s="163"/>
      <c r="T22" s="162"/>
      <c r="U22" s="162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61"/>
      <c r="E23" s="162"/>
      <c r="F23" s="162"/>
      <c r="G23" s="155"/>
      <c r="H23" s="156"/>
      <c r="I23" s="163"/>
      <c r="J23" s="162"/>
      <c r="K23" s="162"/>
      <c r="L23" s="155"/>
      <c r="M23" s="156"/>
      <c r="N23" s="163"/>
      <c r="O23" s="162"/>
      <c r="P23" s="162"/>
      <c r="Q23" s="155"/>
      <c r="R23" s="156"/>
      <c r="S23" s="163"/>
      <c r="T23" s="162"/>
      <c r="U23" s="162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9"/>
      <c r="E24" s="136"/>
      <c r="F24" s="136"/>
      <c r="G24" s="131"/>
      <c r="H24" s="132"/>
      <c r="I24" s="135"/>
      <c r="J24" s="136"/>
      <c r="K24" s="136"/>
      <c r="L24" s="131"/>
      <c r="M24" s="132"/>
      <c r="N24" s="135"/>
      <c r="O24" s="136"/>
      <c r="P24" s="136"/>
      <c r="Q24" s="131"/>
      <c r="R24" s="132"/>
      <c r="S24" s="135"/>
      <c r="T24" s="136"/>
      <c r="U24" s="136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5"/>
      <c r="E25" s="136"/>
      <c r="F25" s="136"/>
      <c r="G25" s="131"/>
      <c r="H25" s="132"/>
      <c r="I25" s="135"/>
      <c r="J25" s="136"/>
      <c r="K25" s="136"/>
      <c r="L25" s="131"/>
      <c r="M25" s="132"/>
      <c r="N25" s="135"/>
      <c r="O25" s="136"/>
      <c r="P25" s="136"/>
      <c r="Q25" s="131"/>
      <c r="R25" s="132"/>
      <c r="S25" s="135"/>
      <c r="T25" s="136"/>
      <c r="U25" s="136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5"/>
      <c r="E26" s="136"/>
      <c r="F26" s="136"/>
      <c r="G26" s="131"/>
      <c r="H26" s="132"/>
      <c r="I26" s="135"/>
      <c r="J26" s="136"/>
      <c r="K26" s="136"/>
      <c r="L26" s="131"/>
      <c r="M26" s="132"/>
      <c r="N26" s="135"/>
      <c r="O26" s="136"/>
      <c r="P26" s="136"/>
      <c r="Q26" s="131"/>
      <c r="R26" s="132"/>
      <c r="S26" s="135"/>
      <c r="T26" s="136"/>
      <c r="U26" s="136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5"/>
      <c r="E27" s="136"/>
      <c r="F27" s="136"/>
      <c r="G27" s="131"/>
      <c r="H27" s="132"/>
      <c r="I27" s="135"/>
      <c r="J27" s="136"/>
      <c r="K27" s="136"/>
      <c r="L27" s="131"/>
      <c r="M27" s="132"/>
      <c r="N27" s="135"/>
      <c r="O27" s="136"/>
      <c r="P27" s="136"/>
      <c r="Q27" s="131"/>
      <c r="R27" s="132"/>
      <c r="S27" s="135"/>
      <c r="T27" s="136"/>
      <c r="U27" s="136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5"/>
      <c r="E28" s="136"/>
      <c r="F28" s="136"/>
      <c r="G28" s="131"/>
      <c r="H28" s="132"/>
      <c r="I28" s="135"/>
      <c r="J28" s="136"/>
      <c r="K28" s="136"/>
      <c r="L28" s="131"/>
      <c r="M28" s="132"/>
      <c r="N28" s="135"/>
      <c r="O28" s="136"/>
      <c r="P28" s="136"/>
      <c r="Q28" s="131"/>
      <c r="R28" s="132"/>
      <c r="S28" s="135"/>
      <c r="T28" s="136"/>
      <c r="U28" s="136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7"/>
      <c r="F29" s="137"/>
      <c r="G29" s="133"/>
      <c r="H29" s="134"/>
      <c r="I29" s="189"/>
      <c r="J29" s="137"/>
      <c r="K29" s="137"/>
      <c r="L29" s="133"/>
      <c r="M29" s="134"/>
      <c r="N29" s="189"/>
      <c r="O29" s="137"/>
      <c r="P29" s="137"/>
      <c r="Q29" s="133"/>
      <c r="R29" s="134"/>
      <c r="S29" s="189"/>
      <c r="T29" s="137"/>
      <c r="U29" s="137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V4:W4"/>
    <mergeCell ref="I4:J4"/>
    <mergeCell ref="G4:H4"/>
    <mergeCell ref="G31:H31"/>
    <mergeCell ref="B30:B31"/>
    <mergeCell ref="Q31:R31"/>
    <mergeCell ref="L30:M30"/>
    <mergeCell ref="B24:C24"/>
    <mergeCell ref="B29:C29"/>
    <mergeCell ref="Q30:R30"/>
    <mergeCell ref="B25:C25"/>
    <mergeCell ref="B26:C26"/>
    <mergeCell ref="A5:A6"/>
    <mergeCell ref="B27:C27"/>
    <mergeCell ref="B28:C28"/>
    <mergeCell ref="V2:W3"/>
    <mergeCell ref="D5:H5"/>
    <mergeCell ref="I5:M5"/>
    <mergeCell ref="N5:R5"/>
    <mergeCell ref="S5:W5"/>
    <mergeCell ref="D4:E4"/>
    <mergeCell ref="N4:O4"/>
    <mergeCell ref="A30:A31"/>
    <mergeCell ref="A2:A4"/>
    <mergeCell ref="A1:X1"/>
    <mergeCell ref="L31:M31"/>
    <mergeCell ref="L4:M4"/>
    <mergeCell ref="Q4:R4"/>
    <mergeCell ref="S4:T4"/>
    <mergeCell ref="D3:U3"/>
    <mergeCell ref="X2:X31"/>
    <mergeCell ref="D30:F31"/>
    <mergeCell ref="U34:V34"/>
    <mergeCell ref="B36:C36"/>
    <mergeCell ref="G30:H30"/>
    <mergeCell ref="S30:U31"/>
    <mergeCell ref="Z1:AC4"/>
    <mergeCell ref="Y1:Y4"/>
    <mergeCell ref="A32:X32"/>
    <mergeCell ref="I30:K31"/>
    <mergeCell ref="V30:W30"/>
    <mergeCell ref="V31:W31"/>
    <mergeCell ref="B34:C34"/>
    <mergeCell ref="B35:C35"/>
    <mergeCell ref="N30:P31"/>
    <mergeCell ref="D2:U2"/>
    <mergeCell ref="A37:X37"/>
    <mergeCell ref="A33:X33"/>
    <mergeCell ref="W34:X36"/>
    <mergeCell ref="A34:A36"/>
    <mergeCell ref="U36:V36"/>
    <mergeCell ref="U35:V35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Results'!B12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Results'!$C$12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8"/>
      <c r="E7" s="159"/>
      <c r="F7" s="159"/>
      <c r="G7" s="151"/>
      <c r="H7" s="152"/>
      <c r="I7" s="160"/>
      <c r="J7" s="159"/>
      <c r="K7" s="159"/>
      <c r="L7" s="151"/>
      <c r="M7" s="152"/>
      <c r="N7" s="160"/>
      <c r="O7" s="159"/>
      <c r="P7" s="159"/>
      <c r="Q7" s="151"/>
      <c r="R7" s="152"/>
      <c r="S7" s="160"/>
      <c r="T7" s="159"/>
      <c r="U7" s="159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61"/>
      <c r="E8" s="162"/>
      <c r="F8" s="162"/>
      <c r="G8" s="155"/>
      <c r="H8" s="156"/>
      <c r="I8" s="163"/>
      <c r="J8" s="162"/>
      <c r="K8" s="162"/>
      <c r="L8" s="155"/>
      <c r="M8" s="156"/>
      <c r="N8" s="163"/>
      <c r="O8" s="162"/>
      <c r="P8" s="162"/>
      <c r="Q8" s="155"/>
      <c r="R8" s="156"/>
      <c r="S8" s="163"/>
      <c r="T8" s="162"/>
      <c r="U8" s="162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61"/>
      <c r="E9" s="162"/>
      <c r="F9" s="162"/>
      <c r="G9" s="155"/>
      <c r="H9" s="156"/>
      <c r="I9" s="163"/>
      <c r="J9" s="162"/>
      <c r="K9" s="162"/>
      <c r="L9" s="155"/>
      <c r="M9" s="156"/>
      <c r="N9" s="163"/>
      <c r="O9" s="162"/>
      <c r="P9" s="162"/>
      <c r="Q9" s="155"/>
      <c r="R9" s="156"/>
      <c r="S9" s="163"/>
      <c r="T9" s="162"/>
      <c r="U9" s="162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61"/>
      <c r="E10" s="162"/>
      <c r="F10" s="162"/>
      <c r="G10" s="155"/>
      <c r="H10" s="156"/>
      <c r="I10" s="163"/>
      <c r="J10" s="162"/>
      <c r="K10" s="162"/>
      <c r="L10" s="155"/>
      <c r="M10" s="156"/>
      <c r="N10" s="163"/>
      <c r="O10" s="162"/>
      <c r="P10" s="162"/>
      <c r="Q10" s="155"/>
      <c r="R10" s="156"/>
      <c r="S10" s="163"/>
      <c r="T10" s="162"/>
      <c r="U10" s="162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61"/>
      <c r="E11" s="162"/>
      <c r="F11" s="162"/>
      <c r="G11" s="155"/>
      <c r="H11" s="156"/>
      <c r="I11" s="163"/>
      <c r="J11" s="162"/>
      <c r="K11" s="162"/>
      <c r="L11" s="155"/>
      <c r="M11" s="156"/>
      <c r="N11" s="163"/>
      <c r="O11" s="162"/>
      <c r="P11" s="162"/>
      <c r="Q11" s="155"/>
      <c r="R11" s="156"/>
      <c r="S11" s="163"/>
      <c r="T11" s="162"/>
      <c r="U11" s="162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61"/>
      <c r="E12" s="162"/>
      <c r="F12" s="162"/>
      <c r="G12" s="155"/>
      <c r="H12" s="156"/>
      <c r="I12" s="163"/>
      <c r="J12" s="162"/>
      <c r="K12" s="162"/>
      <c r="L12" s="155"/>
      <c r="M12" s="156"/>
      <c r="N12" s="163"/>
      <c r="O12" s="162"/>
      <c r="P12" s="162"/>
      <c r="Q12" s="155"/>
      <c r="R12" s="156"/>
      <c r="S12" s="163"/>
      <c r="T12" s="162"/>
      <c r="U12" s="162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61"/>
      <c r="E13" s="162"/>
      <c r="F13" s="162"/>
      <c r="G13" s="155"/>
      <c r="H13" s="156"/>
      <c r="I13" s="163"/>
      <c r="J13" s="162"/>
      <c r="K13" s="162"/>
      <c r="L13" s="155"/>
      <c r="M13" s="156"/>
      <c r="N13" s="163"/>
      <c r="O13" s="162"/>
      <c r="P13" s="162"/>
      <c r="Q13" s="155"/>
      <c r="R13" s="156"/>
      <c r="S13" s="163"/>
      <c r="T13" s="162"/>
      <c r="U13" s="162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61"/>
      <c r="E14" s="162"/>
      <c r="F14" s="162"/>
      <c r="G14" s="155"/>
      <c r="H14" s="156"/>
      <c r="I14" s="163"/>
      <c r="J14" s="162"/>
      <c r="K14" s="162"/>
      <c r="L14" s="155"/>
      <c r="M14" s="156"/>
      <c r="N14" s="163"/>
      <c r="O14" s="162"/>
      <c r="P14" s="162"/>
      <c r="Q14" s="155"/>
      <c r="R14" s="156"/>
      <c r="S14" s="163"/>
      <c r="T14" s="162"/>
      <c r="U14" s="162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61"/>
      <c r="E15" s="162"/>
      <c r="F15" s="162"/>
      <c r="G15" s="155"/>
      <c r="H15" s="156"/>
      <c r="I15" s="163"/>
      <c r="J15" s="162"/>
      <c r="K15" s="162"/>
      <c r="L15" s="155"/>
      <c r="M15" s="156"/>
      <c r="N15" s="163"/>
      <c r="O15" s="162"/>
      <c r="P15" s="162"/>
      <c r="Q15" s="155"/>
      <c r="R15" s="156"/>
      <c r="S15" s="163"/>
      <c r="T15" s="162"/>
      <c r="U15" s="162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61"/>
      <c r="E16" s="162"/>
      <c r="F16" s="162"/>
      <c r="G16" s="155"/>
      <c r="H16" s="156"/>
      <c r="I16" s="163"/>
      <c r="J16" s="162"/>
      <c r="K16" s="162"/>
      <c r="L16" s="155"/>
      <c r="M16" s="156"/>
      <c r="N16" s="163"/>
      <c r="O16" s="162"/>
      <c r="P16" s="162"/>
      <c r="Q16" s="155"/>
      <c r="R16" s="156"/>
      <c r="S16" s="163"/>
      <c r="T16" s="162"/>
      <c r="U16" s="162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61"/>
      <c r="E17" s="162"/>
      <c r="F17" s="162"/>
      <c r="G17" s="155"/>
      <c r="H17" s="156"/>
      <c r="I17" s="163"/>
      <c r="J17" s="162"/>
      <c r="K17" s="162"/>
      <c r="L17" s="155"/>
      <c r="M17" s="156"/>
      <c r="N17" s="163"/>
      <c r="O17" s="162"/>
      <c r="P17" s="162"/>
      <c r="Q17" s="155"/>
      <c r="R17" s="156"/>
      <c r="S17" s="163"/>
      <c r="T17" s="162"/>
      <c r="U17" s="162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61"/>
      <c r="E18" s="162"/>
      <c r="F18" s="162"/>
      <c r="G18" s="155"/>
      <c r="H18" s="156"/>
      <c r="I18" s="163"/>
      <c r="J18" s="162"/>
      <c r="K18" s="162"/>
      <c r="L18" s="155"/>
      <c r="M18" s="156"/>
      <c r="N18" s="163"/>
      <c r="O18" s="162"/>
      <c r="P18" s="162"/>
      <c r="Q18" s="155"/>
      <c r="R18" s="156"/>
      <c r="S18" s="163"/>
      <c r="T18" s="162"/>
      <c r="U18" s="162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61"/>
      <c r="E19" s="162"/>
      <c r="F19" s="162"/>
      <c r="G19" s="155"/>
      <c r="H19" s="156"/>
      <c r="I19" s="163"/>
      <c r="J19" s="162"/>
      <c r="K19" s="162"/>
      <c r="L19" s="155"/>
      <c r="M19" s="156"/>
      <c r="N19" s="163"/>
      <c r="O19" s="162"/>
      <c r="P19" s="162"/>
      <c r="Q19" s="155"/>
      <c r="R19" s="156"/>
      <c r="S19" s="163"/>
      <c r="T19" s="162"/>
      <c r="U19" s="162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61"/>
      <c r="E20" s="162"/>
      <c r="F20" s="162"/>
      <c r="G20" s="155"/>
      <c r="H20" s="156"/>
      <c r="I20" s="163"/>
      <c r="J20" s="162"/>
      <c r="K20" s="162"/>
      <c r="L20" s="155"/>
      <c r="M20" s="156"/>
      <c r="N20" s="163"/>
      <c r="O20" s="162"/>
      <c r="P20" s="162"/>
      <c r="Q20" s="155"/>
      <c r="R20" s="156"/>
      <c r="S20" s="163"/>
      <c r="T20" s="162"/>
      <c r="U20" s="162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61"/>
      <c r="E21" s="162"/>
      <c r="F21" s="162"/>
      <c r="G21" s="155"/>
      <c r="H21" s="156"/>
      <c r="I21" s="163"/>
      <c r="J21" s="162"/>
      <c r="K21" s="162"/>
      <c r="L21" s="155"/>
      <c r="M21" s="156"/>
      <c r="N21" s="163"/>
      <c r="O21" s="162"/>
      <c r="P21" s="162"/>
      <c r="Q21" s="155"/>
      <c r="R21" s="156"/>
      <c r="S21" s="163"/>
      <c r="T21" s="162"/>
      <c r="U21" s="162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61"/>
      <c r="E22" s="162"/>
      <c r="F22" s="162"/>
      <c r="G22" s="155"/>
      <c r="H22" s="156"/>
      <c r="I22" s="163"/>
      <c r="J22" s="162"/>
      <c r="K22" s="162"/>
      <c r="L22" s="155"/>
      <c r="M22" s="156"/>
      <c r="N22" s="163"/>
      <c r="O22" s="162"/>
      <c r="P22" s="162"/>
      <c r="Q22" s="155"/>
      <c r="R22" s="156"/>
      <c r="S22" s="163"/>
      <c r="T22" s="162"/>
      <c r="U22" s="162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61"/>
      <c r="E23" s="162"/>
      <c r="F23" s="162"/>
      <c r="G23" s="155"/>
      <c r="H23" s="156"/>
      <c r="I23" s="163"/>
      <c r="J23" s="162"/>
      <c r="K23" s="162"/>
      <c r="L23" s="155"/>
      <c r="M23" s="156"/>
      <c r="N23" s="163"/>
      <c r="O23" s="162"/>
      <c r="P23" s="162"/>
      <c r="Q23" s="155"/>
      <c r="R23" s="156"/>
      <c r="S23" s="163"/>
      <c r="T23" s="162"/>
      <c r="U23" s="162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9"/>
      <c r="E24" s="136"/>
      <c r="F24" s="136"/>
      <c r="G24" s="131"/>
      <c r="H24" s="132"/>
      <c r="I24" s="135"/>
      <c r="J24" s="136"/>
      <c r="K24" s="136"/>
      <c r="L24" s="131"/>
      <c r="M24" s="132"/>
      <c r="N24" s="135"/>
      <c r="O24" s="136"/>
      <c r="P24" s="136"/>
      <c r="Q24" s="131"/>
      <c r="R24" s="132"/>
      <c r="S24" s="135"/>
      <c r="T24" s="136"/>
      <c r="U24" s="136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5"/>
      <c r="E25" s="136"/>
      <c r="F25" s="136"/>
      <c r="G25" s="131"/>
      <c r="H25" s="132"/>
      <c r="I25" s="135"/>
      <c r="J25" s="136"/>
      <c r="K25" s="136"/>
      <c r="L25" s="131"/>
      <c r="M25" s="132"/>
      <c r="N25" s="135"/>
      <c r="O25" s="136"/>
      <c r="P25" s="136"/>
      <c r="Q25" s="131"/>
      <c r="R25" s="132"/>
      <c r="S25" s="135"/>
      <c r="T25" s="136"/>
      <c r="U25" s="136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5"/>
      <c r="E26" s="136"/>
      <c r="F26" s="136"/>
      <c r="G26" s="131"/>
      <c r="H26" s="132"/>
      <c r="I26" s="135"/>
      <c r="J26" s="136"/>
      <c r="K26" s="136"/>
      <c r="L26" s="131"/>
      <c r="M26" s="132"/>
      <c r="N26" s="135"/>
      <c r="O26" s="136"/>
      <c r="P26" s="136"/>
      <c r="Q26" s="131"/>
      <c r="R26" s="132"/>
      <c r="S26" s="135"/>
      <c r="T26" s="136"/>
      <c r="U26" s="136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5"/>
      <c r="E27" s="136"/>
      <c r="F27" s="136"/>
      <c r="G27" s="131"/>
      <c r="H27" s="132"/>
      <c r="I27" s="135"/>
      <c r="J27" s="136"/>
      <c r="K27" s="136"/>
      <c r="L27" s="131"/>
      <c r="M27" s="132"/>
      <c r="N27" s="135"/>
      <c r="O27" s="136"/>
      <c r="P27" s="136"/>
      <c r="Q27" s="131"/>
      <c r="R27" s="132"/>
      <c r="S27" s="135"/>
      <c r="T27" s="136"/>
      <c r="U27" s="136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5"/>
      <c r="E28" s="136"/>
      <c r="F28" s="136"/>
      <c r="G28" s="131"/>
      <c r="H28" s="132"/>
      <c r="I28" s="135"/>
      <c r="J28" s="136"/>
      <c r="K28" s="136"/>
      <c r="L28" s="131"/>
      <c r="M28" s="132"/>
      <c r="N28" s="135"/>
      <c r="O28" s="136"/>
      <c r="P28" s="136"/>
      <c r="Q28" s="131"/>
      <c r="R28" s="132"/>
      <c r="S28" s="135"/>
      <c r="T28" s="136"/>
      <c r="U28" s="136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7"/>
      <c r="F29" s="137"/>
      <c r="G29" s="133"/>
      <c r="H29" s="134"/>
      <c r="I29" s="189"/>
      <c r="J29" s="137"/>
      <c r="K29" s="137"/>
      <c r="L29" s="133"/>
      <c r="M29" s="134"/>
      <c r="N29" s="189"/>
      <c r="O29" s="137"/>
      <c r="P29" s="137"/>
      <c r="Q29" s="133"/>
      <c r="R29" s="134"/>
      <c r="S29" s="189"/>
      <c r="T29" s="137"/>
      <c r="U29" s="137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B26:C26"/>
    <mergeCell ref="N4:O4"/>
    <mergeCell ref="L4:M4"/>
    <mergeCell ref="B24:C24"/>
    <mergeCell ref="N5:R5"/>
    <mergeCell ref="B25:C25"/>
    <mergeCell ref="A2:A4"/>
    <mergeCell ref="D3:U3"/>
    <mergeCell ref="I4:J4"/>
    <mergeCell ref="G4:H4"/>
    <mergeCell ref="V2:W3"/>
    <mergeCell ref="D5:H5"/>
    <mergeCell ref="N30:P31"/>
    <mergeCell ref="L31:M31"/>
    <mergeCell ref="S30:U31"/>
    <mergeCell ref="G31:H31"/>
    <mergeCell ref="A30:A31"/>
    <mergeCell ref="A5:A6"/>
    <mergeCell ref="G30:H30"/>
    <mergeCell ref="B29:C29"/>
    <mergeCell ref="B27:C27"/>
    <mergeCell ref="B28:C28"/>
    <mergeCell ref="Z1:AC4"/>
    <mergeCell ref="Y1:Y4"/>
    <mergeCell ref="D2:U2"/>
    <mergeCell ref="S5:W5"/>
    <mergeCell ref="D4:E4"/>
    <mergeCell ref="V4:W4"/>
    <mergeCell ref="S4:T4"/>
    <mergeCell ref="A1:X1"/>
    <mergeCell ref="Q4:R4"/>
    <mergeCell ref="I5:M5"/>
    <mergeCell ref="A37:X37"/>
    <mergeCell ref="A33:X33"/>
    <mergeCell ref="W34:X36"/>
    <mergeCell ref="A34:A36"/>
    <mergeCell ref="B34:C34"/>
    <mergeCell ref="B35:C35"/>
    <mergeCell ref="B36:C36"/>
    <mergeCell ref="U36:V36"/>
    <mergeCell ref="U35:V35"/>
    <mergeCell ref="U34:V34"/>
    <mergeCell ref="A32:X32"/>
    <mergeCell ref="V30:W30"/>
    <mergeCell ref="V31:W31"/>
    <mergeCell ref="Q30:R30"/>
    <mergeCell ref="B30:B31"/>
    <mergeCell ref="Q31:R31"/>
    <mergeCell ref="L30:M30"/>
    <mergeCell ref="X2:X31"/>
    <mergeCell ref="D30:F31"/>
    <mergeCell ref="I30:K31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Results'!B13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Results'!$C$13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8"/>
      <c r="E7" s="159"/>
      <c r="F7" s="159"/>
      <c r="G7" s="151"/>
      <c r="H7" s="152"/>
      <c r="I7" s="160"/>
      <c r="J7" s="159"/>
      <c r="K7" s="159"/>
      <c r="L7" s="151"/>
      <c r="M7" s="152"/>
      <c r="N7" s="160"/>
      <c r="O7" s="159"/>
      <c r="P7" s="159"/>
      <c r="Q7" s="151"/>
      <c r="R7" s="152"/>
      <c r="S7" s="160"/>
      <c r="T7" s="159"/>
      <c r="U7" s="159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61"/>
      <c r="E8" s="162"/>
      <c r="F8" s="162"/>
      <c r="G8" s="155"/>
      <c r="H8" s="156"/>
      <c r="I8" s="163"/>
      <c r="J8" s="162"/>
      <c r="K8" s="162"/>
      <c r="L8" s="155"/>
      <c r="M8" s="156"/>
      <c r="N8" s="163"/>
      <c r="O8" s="162"/>
      <c r="P8" s="162"/>
      <c r="Q8" s="155"/>
      <c r="R8" s="156"/>
      <c r="S8" s="163"/>
      <c r="T8" s="162"/>
      <c r="U8" s="162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61"/>
      <c r="E9" s="162"/>
      <c r="F9" s="162"/>
      <c r="G9" s="155"/>
      <c r="H9" s="156"/>
      <c r="I9" s="163"/>
      <c r="J9" s="162"/>
      <c r="K9" s="162"/>
      <c r="L9" s="155"/>
      <c r="M9" s="156"/>
      <c r="N9" s="163"/>
      <c r="O9" s="162"/>
      <c r="P9" s="162"/>
      <c r="Q9" s="155"/>
      <c r="R9" s="156"/>
      <c r="S9" s="163"/>
      <c r="T9" s="162"/>
      <c r="U9" s="162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61"/>
      <c r="E10" s="162"/>
      <c r="F10" s="162"/>
      <c r="G10" s="155"/>
      <c r="H10" s="156"/>
      <c r="I10" s="163"/>
      <c r="J10" s="162"/>
      <c r="K10" s="162"/>
      <c r="L10" s="155"/>
      <c r="M10" s="156"/>
      <c r="N10" s="163"/>
      <c r="O10" s="162"/>
      <c r="P10" s="162"/>
      <c r="Q10" s="155"/>
      <c r="R10" s="156"/>
      <c r="S10" s="163"/>
      <c r="T10" s="162"/>
      <c r="U10" s="162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61"/>
      <c r="E11" s="162"/>
      <c r="F11" s="162"/>
      <c r="G11" s="155"/>
      <c r="H11" s="156"/>
      <c r="I11" s="163"/>
      <c r="J11" s="162"/>
      <c r="K11" s="162"/>
      <c r="L11" s="155"/>
      <c r="M11" s="156"/>
      <c r="N11" s="163"/>
      <c r="O11" s="162"/>
      <c r="P11" s="162"/>
      <c r="Q11" s="155"/>
      <c r="R11" s="156"/>
      <c r="S11" s="163"/>
      <c r="T11" s="162"/>
      <c r="U11" s="162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61"/>
      <c r="E12" s="162"/>
      <c r="F12" s="162"/>
      <c r="G12" s="155"/>
      <c r="H12" s="156"/>
      <c r="I12" s="163"/>
      <c r="J12" s="162"/>
      <c r="K12" s="162"/>
      <c r="L12" s="155"/>
      <c r="M12" s="156"/>
      <c r="N12" s="163"/>
      <c r="O12" s="162"/>
      <c r="P12" s="162"/>
      <c r="Q12" s="155"/>
      <c r="R12" s="156"/>
      <c r="S12" s="163"/>
      <c r="T12" s="162"/>
      <c r="U12" s="162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61"/>
      <c r="E13" s="162"/>
      <c r="F13" s="162"/>
      <c r="G13" s="155"/>
      <c r="H13" s="156"/>
      <c r="I13" s="163"/>
      <c r="J13" s="162"/>
      <c r="K13" s="162"/>
      <c r="L13" s="155"/>
      <c r="M13" s="156"/>
      <c r="N13" s="163"/>
      <c r="O13" s="162"/>
      <c r="P13" s="162"/>
      <c r="Q13" s="155"/>
      <c r="R13" s="156"/>
      <c r="S13" s="163"/>
      <c r="T13" s="162"/>
      <c r="U13" s="162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61"/>
      <c r="E14" s="162"/>
      <c r="F14" s="162"/>
      <c r="G14" s="155"/>
      <c r="H14" s="156"/>
      <c r="I14" s="163"/>
      <c r="J14" s="162"/>
      <c r="K14" s="162"/>
      <c r="L14" s="155"/>
      <c r="M14" s="156"/>
      <c r="N14" s="163"/>
      <c r="O14" s="162"/>
      <c r="P14" s="162"/>
      <c r="Q14" s="155"/>
      <c r="R14" s="156"/>
      <c r="S14" s="163"/>
      <c r="T14" s="162"/>
      <c r="U14" s="162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61"/>
      <c r="E15" s="162"/>
      <c r="F15" s="162"/>
      <c r="G15" s="155"/>
      <c r="H15" s="156"/>
      <c r="I15" s="163"/>
      <c r="J15" s="162"/>
      <c r="K15" s="162"/>
      <c r="L15" s="155"/>
      <c r="M15" s="156"/>
      <c r="N15" s="163"/>
      <c r="O15" s="162"/>
      <c r="P15" s="162"/>
      <c r="Q15" s="155"/>
      <c r="R15" s="156"/>
      <c r="S15" s="163"/>
      <c r="T15" s="162"/>
      <c r="U15" s="162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61"/>
      <c r="E16" s="162"/>
      <c r="F16" s="162"/>
      <c r="G16" s="155"/>
      <c r="H16" s="156"/>
      <c r="I16" s="163"/>
      <c r="J16" s="162"/>
      <c r="K16" s="162"/>
      <c r="L16" s="155"/>
      <c r="M16" s="156"/>
      <c r="N16" s="163"/>
      <c r="O16" s="162"/>
      <c r="P16" s="162"/>
      <c r="Q16" s="155"/>
      <c r="R16" s="156"/>
      <c r="S16" s="163"/>
      <c r="T16" s="162"/>
      <c r="U16" s="162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61"/>
      <c r="E17" s="162"/>
      <c r="F17" s="162"/>
      <c r="G17" s="155"/>
      <c r="H17" s="156"/>
      <c r="I17" s="163"/>
      <c r="J17" s="162"/>
      <c r="K17" s="162"/>
      <c r="L17" s="155"/>
      <c r="M17" s="156"/>
      <c r="N17" s="163"/>
      <c r="O17" s="162"/>
      <c r="P17" s="162"/>
      <c r="Q17" s="155"/>
      <c r="R17" s="156"/>
      <c r="S17" s="163"/>
      <c r="T17" s="162"/>
      <c r="U17" s="162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61"/>
      <c r="E18" s="162"/>
      <c r="F18" s="162"/>
      <c r="G18" s="155"/>
      <c r="H18" s="156"/>
      <c r="I18" s="163"/>
      <c r="J18" s="162"/>
      <c r="K18" s="162"/>
      <c r="L18" s="155"/>
      <c r="M18" s="156"/>
      <c r="N18" s="163"/>
      <c r="O18" s="162"/>
      <c r="P18" s="162"/>
      <c r="Q18" s="155"/>
      <c r="R18" s="156"/>
      <c r="S18" s="163"/>
      <c r="T18" s="162"/>
      <c r="U18" s="162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61"/>
      <c r="E19" s="162"/>
      <c r="F19" s="162"/>
      <c r="G19" s="155"/>
      <c r="H19" s="156"/>
      <c r="I19" s="163"/>
      <c r="J19" s="162"/>
      <c r="K19" s="162"/>
      <c r="L19" s="155"/>
      <c r="M19" s="156"/>
      <c r="N19" s="163"/>
      <c r="O19" s="162"/>
      <c r="P19" s="162"/>
      <c r="Q19" s="155"/>
      <c r="R19" s="156"/>
      <c r="S19" s="163"/>
      <c r="T19" s="162"/>
      <c r="U19" s="162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61"/>
      <c r="E20" s="162"/>
      <c r="F20" s="162"/>
      <c r="G20" s="155"/>
      <c r="H20" s="156"/>
      <c r="I20" s="163"/>
      <c r="J20" s="162"/>
      <c r="K20" s="162"/>
      <c r="L20" s="155"/>
      <c r="M20" s="156"/>
      <c r="N20" s="163"/>
      <c r="O20" s="162"/>
      <c r="P20" s="162"/>
      <c r="Q20" s="155"/>
      <c r="R20" s="156"/>
      <c r="S20" s="163"/>
      <c r="T20" s="162"/>
      <c r="U20" s="162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61"/>
      <c r="E21" s="162"/>
      <c r="F21" s="162"/>
      <c r="G21" s="155"/>
      <c r="H21" s="156"/>
      <c r="I21" s="163"/>
      <c r="J21" s="162"/>
      <c r="K21" s="162"/>
      <c r="L21" s="155"/>
      <c r="M21" s="156"/>
      <c r="N21" s="163"/>
      <c r="O21" s="162"/>
      <c r="P21" s="162"/>
      <c r="Q21" s="155"/>
      <c r="R21" s="156"/>
      <c r="S21" s="163"/>
      <c r="T21" s="162"/>
      <c r="U21" s="162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61"/>
      <c r="E22" s="162"/>
      <c r="F22" s="162"/>
      <c r="G22" s="155"/>
      <c r="H22" s="156"/>
      <c r="I22" s="163"/>
      <c r="J22" s="162"/>
      <c r="K22" s="162"/>
      <c r="L22" s="155"/>
      <c r="M22" s="156"/>
      <c r="N22" s="163"/>
      <c r="O22" s="162"/>
      <c r="P22" s="162"/>
      <c r="Q22" s="155"/>
      <c r="R22" s="156"/>
      <c r="S22" s="163"/>
      <c r="T22" s="162"/>
      <c r="U22" s="162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61"/>
      <c r="E23" s="162"/>
      <c r="F23" s="162"/>
      <c r="G23" s="155"/>
      <c r="H23" s="156"/>
      <c r="I23" s="163"/>
      <c r="J23" s="162"/>
      <c r="K23" s="162"/>
      <c r="L23" s="155"/>
      <c r="M23" s="156"/>
      <c r="N23" s="163"/>
      <c r="O23" s="162"/>
      <c r="P23" s="162"/>
      <c r="Q23" s="155"/>
      <c r="R23" s="156"/>
      <c r="S23" s="163"/>
      <c r="T23" s="162"/>
      <c r="U23" s="162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9"/>
      <c r="E24" s="136"/>
      <c r="F24" s="136"/>
      <c r="G24" s="131"/>
      <c r="H24" s="132"/>
      <c r="I24" s="135"/>
      <c r="J24" s="136"/>
      <c r="K24" s="136"/>
      <c r="L24" s="131"/>
      <c r="M24" s="132"/>
      <c r="N24" s="135"/>
      <c r="O24" s="136"/>
      <c r="P24" s="136"/>
      <c r="Q24" s="131"/>
      <c r="R24" s="132"/>
      <c r="S24" s="135"/>
      <c r="T24" s="136"/>
      <c r="U24" s="136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5"/>
      <c r="E25" s="136"/>
      <c r="F25" s="136"/>
      <c r="G25" s="131"/>
      <c r="H25" s="132"/>
      <c r="I25" s="135"/>
      <c r="J25" s="136"/>
      <c r="K25" s="136"/>
      <c r="L25" s="131"/>
      <c r="M25" s="132"/>
      <c r="N25" s="135"/>
      <c r="O25" s="136"/>
      <c r="P25" s="136"/>
      <c r="Q25" s="131"/>
      <c r="R25" s="132"/>
      <c r="S25" s="135"/>
      <c r="T25" s="136"/>
      <c r="U25" s="136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5"/>
      <c r="E26" s="136"/>
      <c r="F26" s="136"/>
      <c r="G26" s="131"/>
      <c r="H26" s="132"/>
      <c r="I26" s="135"/>
      <c r="J26" s="136"/>
      <c r="K26" s="136"/>
      <c r="L26" s="131"/>
      <c r="M26" s="132"/>
      <c r="N26" s="135"/>
      <c r="O26" s="136"/>
      <c r="P26" s="136"/>
      <c r="Q26" s="131"/>
      <c r="R26" s="132"/>
      <c r="S26" s="135"/>
      <c r="T26" s="136"/>
      <c r="U26" s="136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5"/>
      <c r="E27" s="136"/>
      <c r="F27" s="136"/>
      <c r="G27" s="131"/>
      <c r="H27" s="132"/>
      <c r="I27" s="135"/>
      <c r="J27" s="136"/>
      <c r="K27" s="136"/>
      <c r="L27" s="131"/>
      <c r="M27" s="132"/>
      <c r="N27" s="135"/>
      <c r="O27" s="136"/>
      <c r="P27" s="136"/>
      <c r="Q27" s="131"/>
      <c r="R27" s="132"/>
      <c r="S27" s="135"/>
      <c r="T27" s="136"/>
      <c r="U27" s="136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5"/>
      <c r="E28" s="136"/>
      <c r="F28" s="136"/>
      <c r="G28" s="131"/>
      <c r="H28" s="132"/>
      <c r="I28" s="135"/>
      <c r="J28" s="136"/>
      <c r="K28" s="136"/>
      <c r="L28" s="131"/>
      <c r="M28" s="132"/>
      <c r="N28" s="135"/>
      <c r="O28" s="136"/>
      <c r="P28" s="136"/>
      <c r="Q28" s="131"/>
      <c r="R28" s="132"/>
      <c r="S28" s="135"/>
      <c r="T28" s="136"/>
      <c r="U28" s="136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7"/>
      <c r="F29" s="137"/>
      <c r="G29" s="133"/>
      <c r="H29" s="134"/>
      <c r="I29" s="189"/>
      <c r="J29" s="137"/>
      <c r="K29" s="137"/>
      <c r="L29" s="133"/>
      <c r="M29" s="134"/>
      <c r="N29" s="189"/>
      <c r="O29" s="137"/>
      <c r="P29" s="137"/>
      <c r="Q29" s="133"/>
      <c r="R29" s="134"/>
      <c r="S29" s="189"/>
      <c r="T29" s="137"/>
      <c r="U29" s="137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B26:C26"/>
    <mergeCell ref="N4:O4"/>
    <mergeCell ref="L4:M4"/>
    <mergeCell ref="B24:C24"/>
    <mergeCell ref="N5:R5"/>
    <mergeCell ref="B25:C25"/>
    <mergeCell ref="A2:A4"/>
    <mergeCell ref="D3:U3"/>
    <mergeCell ref="I4:J4"/>
    <mergeCell ref="G4:H4"/>
    <mergeCell ref="V2:W3"/>
    <mergeCell ref="D5:H5"/>
    <mergeCell ref="N30:P31"/>
    <mergeCell ref="L31:M31"/>
    <mergeCell ref="S30:U31"/>
    <mergeCell ref="G31:H31"/>
    <mergeCell ref="A30:A31"/>
    <mergeCell ref="A5:A6"/>
    <mergeCell ref="G30:H30"/>
    <mergeCell ref="B29:C29"/>
    <mergeCell ref="B27:C27"/>
    <mergeCell ref="B28:C28"/>
    <mergeCell ref="Z1:AC4"/>
    <mergeCell ref="Y1:Y4"/>
    <mergeCell ref="D2:U2"/>
    <mergeCell ref="S5:W5"/>
    <mergeCell ref="D4:E4"/>
    <mergeCell ref="V4:W4"/>
    <mergeCell ref="S4:T4"/>
    <mergeCell ref="A1:X1"/>
    <mergeCell ref="Q4:R4"/>
    <mergeCell ref="I5:M5"/>
    <mergeCell ref="A37:X37"/>
    <mergeCell ref="A33:X33"/>
    <mergeCell ref="W34:X36"/>
    <mergeCell ref="A34:A36"/>
    <mergeCell ref="B34:C34"/>
    <mergeCell ref="B35:C35"/>
    <mergeCell ref="B36:C36"/>
    <mergeCell ref="U36:V36"/>
    <mergeCell ref="U35:V35"/>
    <mergeCell ref="U34:V34"/>
    <mergeCell ref="A32:X32"/>
    <mergeCell ref="V30:W30"/>
    <mergeCell ref="V31:W31"/>
    <mergeCell ref="Q30:R30"/>
    <mergeCell ref="B30:B31"/>
    <mergeCell ref="Q31:R31"/>
    <mergeCell ref="L30:M30"/>
    <mergeCell ref="X2:X31"/>
    <mergeCell ref="D30:F31"/>
    <mergeCell ref="I30:K31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Results'!B14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Results'!$C$14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8"/>
      <c r="E7" s="159"/>
      <c r="F7" s="159"/>
      <c r="G7" s="151"/>
      <c r="H7" s="152"/>
      <c r="I7" s="160"/>
      <c r="J7" s="159"/>
      <c r="K7" s="159"/>
      <c r="L7" s="151"/>
      <c r="M7" s="152"/>
      <c r="N7" s="160"/>
      <c r="O7" s="159"/>
      <c r="P7" s="159"/>
      <c r="Q7" s="151"/>
      <c r="R7" s="152"/>
      <c r="S7" s="160"/>
      <c r="T7" s="159"/>
      <c r="U7" s="159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61"/>
      <c r="E8" s="162"/>
      <c r="F8" s="162"/>
      <c r="G8" s="155"/>
      <c r="H8" s="156"/>
      <c r="I8" s="163"/>
      <c r="J8" s="162"/>
      <c r="K8" s="162"/>
      <c r="L8" s="155"/>
      <c r="M8" s="156"/>
      <c r="N8" s="163"/>
      <c r="O8" s="162"/>
      <c r="P8" s="162"/>
      <c r="Q8" s="155"/>
      <c r="R8" s="156"/>
      <c r="S8" s="163"/>
      <c r="T8" s="162"/>
      <c r="U8" s="162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61"/>
      <c r="E9" s="162"/>
      <c r="F9" s="162"/>
      <c r="G9" s="155"/>
      <c r="H9" s="156"/>
      <c r="I9" s="163"/>
      <c r="J9" s="162"/>
      <c r="K9" s="162"/>
      <c r="L9" s="155"/>
      <c r="M9" s="156"/>
      <c r="N9" s="163"/>
      <c r="O9" s="162"/>
      <c r="P9" s="162"/>
      <c r="Q9" s="155"/>
      <c r="R9" s="156"/>
      <c r="S9" s="163"/>
      <c r="T9" s="162"/>
      <c r="U9" s="162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61"/>
      <c r="E10" s="162"/>
      <c r="F10" s="162"/>
      <c r="G10" s="155"/>
      <c r="H10" s="156"/>
      <c r="I10" s="163"/>
      <c r="J10" s="162"/>
      <c r="K10" s="162"/>
      <c r="L10" s="155"/>
      <c r="M10" s="156"/>
      <c r="N10" s="163"/>
      <c r="O10" s="162"/>
      <c r="P10" s="162"/>
      <c r="Q10" s="155"/>
      <c r="R10" s="156"/>
      <c r="S10" s="163"/>
      <c r="T10" s="162"/>
      <c r="U10" s="162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61"/>
      <c r="E11" s="162"/>
      <c r="F11" s="162"/>
      <c r="G11" s="155"/>
      <c r="H11" s="156"/>
      <c r="I11" s="163"/>
      <c r="J11" s="162"/>
      <c r="K11" s="162"/>
      <c r="L11" s="155"/>
      <c r="M11" s="156"/>
      <c r="N11" s="163"/>
      <c r="O11" s="162"/>
      <c r="P11" s="162"/>
      <c r="Q11" s="155"/>
      <c r="R11" s="156"/>
      <c r="S11" s="163"/>
      <c r="T11" s="162"/>
      <c r="U11" s="162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61"/>
      <c r="E12" s="162"/>
      <c r="F12" s="162"/>
      <c r="G12" s="155"/>
      <c r="H12" s="156"/>
      <c r="I12" s="163"/>
      <c r="J12" s="162"/>
      <c r="K12" s="162"/>
      <c r="L12" s="155"/>
      <c r="M12" s="156"/>
      <c r="N12" s="163"/>
      <c r="O12" s="162"/>
      <c r="P12" s="162"/>
      <c r="Q12" s="155"/>
      <c r="R12" s="156"/>
      <c r="S12" s="163"/>
      <c r="T12" s="162"/>
      <c r="U12" s="162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61"/>
      <c r="E13" s="162"/>
      <c r="F13" s="162"/>
      <c r="G13" s="155"/>
      <c r="H13" s="156"/>
      <c r="I13" s="163"/>
      <c r="J13" s="162"/>
      <c r="K13" s="162"/>
      <c r="L13" s="155"/>
      <c r="M13" s="156"/>
      <c r="N13" s="163"/>
      <c r="O13" s="162"/>
      <c r="P13" s="162"/>
      <c r="Q13" s="155"/>
      <c r="R13" s="156"/>
      <c r="S13" s="163"/>
      <c r="T13" s="162"/>
      <c r="U13" s="162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61"/>
      <c r="E14" s="162"/>
      <c r="F14" s="162"/>
      <c r="G14" s="155"/>
      <c r="H14" s="156"/>
      <c r="I14" s="163"/>
      <c r="J14" s="162"/>
      <c r="K14" s="162"/>
      <c r="L14" s="155"/>
      <c r="M14" s="156"/>
      <c r="N14" s="163"/>
      <c r="O14" s="162"/>
      <c r="P14" s="162"/>
      <c r="Q14" s="155"/>
      <c r="R14" s="156"/>
      <c r="S14" s="163"/>
      <c r="T14" s="162"/>
      <c r="U14" s="162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61"/>
      <c r="E15" s="162"/>
      <c r="F15" s="162"/>
      <c r="G15" s="155"/>
      <c r="H15" s="156"/>
      <c r="I15" s="163"/>
      <c r="J15" s="162"/>
      <c r="K15" s="162"/>
      <c r="L15" s="155"/>
      <c r="M15" s="156"/>
      <c r="N15" s="163"/>
      <c r="O15" s="162"/>
      <c r="P15" s="162"/>
      <c r="Q15" s="155"/>
      <c r="R15" s="156"/>
      <c r="S15" s="163"/>
      <c r="T15" s="162"/>
      <c r="U15" s="162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61"/>
      <c r="E16" s="162"/>
      <c r="F16" s="162"/>
      <c r="G16" s="155"/>
      <c r="H16" s="156"/>
      <c r="I16" s="163"/>
      <c r="J16" s="162"/>
      <c r="K16" s="162"/>
      <c r="L16" s="155"/>
      <c r="M16" s="156"/>
      <c r="N16" s="163"/>
      <c r="O16" s="162"/>
      <c r="P16" s="162"/>
      <c r="Q16" s="155"/>
      <c r="R16" s="156"/>
      <c r="S16" s="163"/>
      <c r="T16" s="162"/>
      <c r="U16" s="162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61"/>
      <c r="E17" s="162"/>
      <c r="F17" s="162"/>
      <c r="G17" s="155"/>
      <c r="H17" s="156"/>
      <c r="I17" s="163"/>
      <c r="J17" s="162"/>
      <c r="K17" s="162"/>
      <c r="L17" s="155"/>
      <c r="M17" s="156"/>
      <c r="N17" s="163"/>
      <c r="O17" s="162"/>
      <c r="P17" s="162"/>
      <c r="Q17" s="155"/>
      <c r="R17" s="156"/>
      <c r="S17" s="163"/>
      <c r="T17" s="162"/>
      <c r="U17" s="162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61"/>
      <c r="E18" s="162"/>
      <c r="F18" s="162"/>
      <c r="G18" s="155"/>
      <c r="H18" s="156"/>
      <c r="I18" s="163"/>
      <c r="J18" s="162"/>
      <c r="K18" s="162"/>
      <c r="L18" s="155"/>
      <c r="M18" s="156"/>
      <c r="N18" s="163"/>
      <c r="O18" s="162"/>
      <c r="P18" s="162"/>
      <c r="Q18" s="155"/>
      <c r="R18" s="156"/>
      <c r="S18" s="163"/>
      <c r="T18" s="162"/>
      <c r="U18" s="162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61"/>
      <c r="E19" s="162"/>
      <c r="F19" s="162"/>
      <c r="G19" s="155"/>
      <c r="H19" s="156"/>
      <c r="I19" s="163"/>
      <c r="J19" s="162"/>
      <c r="K19" s="162"/>
      <c r="L19" s="155"/>
      <c r="M19" s="156"/>
      <c r="N19" s="163"/>
      <c r="O19" s="162"/>
      <c r="P19" s="162"/>
      <c r="Q19" s="155"/>
      <c r="R19" s="156"/>
      <c r="S19" s="163"/>
      <c r="T19" s="162"/>
      <c r="U19" s="162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61"/>
      <c r="E20" s="162"/>
      <c r="F20" s="162"/>
      <c r="G20" s="155"/>
      <c r="H20" s="156"/>
      <c r="I20" s="163"/>
      <c r="J20" s="162"/>
      <c r="K20" s="162"/>
      <c r="L20" s="155"/>
      <c r="M20" s="156"/>
      <c r="N20" s="163"/>
      <c r="O20" s="162"/>
      <c r="P20" s="162"/>
      <c r="Q20" s="155"/>
      <c r="R20" s="156"/>
      <c r="S20" s="163"/>
      <c r="T20" s="162"/>
      <c r="U20" s="162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61"/>
      <c r="E21" s="162"/>
      <c r="F21" s="162"/>
      <c r="G21" s="155"/>
      <c r="H21" s="156"/>
      <c r="I21" s="163"/>
      <c r="J21" s="162"/>
      <c r="K21" s="162"/>
      <c r="L21" s="155"/>
      <c r="M21" s="156"/>
      <c r="N21" s="163"/>
      <c r="O21" s="162"/>
      <c r="P21" s="162"/>
      <c r="Q21" s="155"/>
      <c r="R21" s="156"/>
      <c r="S21" s="163"/>
      <c r="T21" s="162"/>
      <c r="U21" s="162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61"/>
      <c r="E22" s="162"/>
      <c r="F22" s="162"/>
      <c r="G22" s="155"/>
      <c r="H22" s="156"/>
      <c r="I22" s="163"/>
      <c r="J22" s="162"/>
      <c r="K22" s="162"/>
      <c r="L22" s="155"/>
      <c r="M22" s="156"/>
      <c r="N22" s="163"/>
      <c r="O22" s="162"/>
      <c r="P22" s="162"/>
      <c r="Q22" s="155"/>
      <c r="R22" s="156"/>
      <c r="S22" s="163"/>
      <c r="T22" s="162"/>
      <c r="U22" s="162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61"/>
      <c r="E23" s="162"/>
      <c r="F23" s="162"/>
      <c r="G23" s="155"/>
      <c r="H23" s="156"/>
      <c r="I23" s="163"/>
      <c r="J23" s="162"/>
      <c r="K23" s="162"/>
      <c r="L23" s="155"/>
      <c r="M23" s="156"/>
      <c r="N23" s="163"/>
      <c r="O23" s="162"/>
      <c r="P23" s="162"/>
      <c r="Q23" s="155"/>
      <c r="R23" s="156"/>
      <c r="S23" s="163"/>
      <c r="T23" s="162"/>
      <c r="U23" s="162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9"/>
      <c r="E24" s="136"/>
      <c r="F24" s="136"/>
      <c r="G24" s="131"/>
      <c r="H24" s="132"/>
      <c r="I24" s="135"/>
      <c r="J24" s="136"/>
      <c r="K24" s="136"/>
      <c r="L24" s="131"/>
      <c r="M24" s="132"/>
      <c r="N24" s="135"/>
      <c r="O24" s="136"/>
      <c r="P24" s="136"/>
      <c r="Q24" s="131"/>
      <c r="R24" s="132"/>
      <c r="S24" s="135"/>
      <c r="T24" s="136"/>
      <c r="U24" s="136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5"/>
      <c r="E25" s="136"/>
      <c r="F25" s="136"/>
      <c r="G25" s="131"/>
      <c r="H25" s="132"/>
      <c r="I25" s="135"/>
      <c r="J25" s="136"/>
      <c r="K25" s="136"/>
      <c r="L25" s="131"/>
      <c r="M25" s="132"/>
      <c r="N25" s="135"/>
      <c r="O25" s="136"/>
      <c r="P25" s="136"/>
      <c r="Q25" s="131"/>
      <c r="R25" s="132"/>
      <c r="S25" s="135"/>
      <c r="T25" s="136"/>
      <c r="U25" s="136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5"/>
      <c r="E26" s="136"/>
      <c r="F26" s="136"/>
      <c r="G26" s="131"/>
      <c r="H26" s="132"/>
      <c r="I26" s="135"/>
      <c r="J26" s="136"/>
      <c r="K26" s="136"/>
      <c r="L26" s="131"/>
      <c r="M26" s="132"/>
      <c r="N26" s="135"/>
      <c r="O26" s="136"/>
      <c r="P26" s="136"/>
      <c r="Q26" s="131"/>
      <c r="R26" s="132"/>
      <c r="S26" s="135"/>
      <c r="T26" s="136"/>
      <c r="U26" s="136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5"/>
      <c r="E27" s="136"/>
      <c r="F27" s="136"/>
      <c r="G27" s="131"/>
      <c r="H27" s="132"/>
      <c r="I27" s="135"/>
      <c r="J27" s="136"/>
      <c r="K27" s="136"/>
      <c r="L27" s="131"/>
      <c r="M27" s="132"/>
      <c r="N27" s="135"/>
      <c r="O27" s="136"/>
      <c r="P27" s="136"/>
      <c r="Q27" s="131"/>
      <c r="R27" s="132"/>
      <c r="S27" s="135"/>
      <c r="T27" s="136"/>
      <c r="U27" s="136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5"/>
      <c r="E28" s="136"/>
      <c r="F28" s="136"/>
      <c r="G28" s="131"/>
      <c r="H28" s="132"/>
      <c r="I28" s="135"/>
      <c r="J28" s="136"/>
      <c r="K28" s="136"/>
      <c r="L28" s="131"/>
      <c r="M28" s="132"/>
      <c r="N28" s="135"/>
      <c r="O28" s="136"/>
      <c r="P28" s="136"/>
      <c r="Q28" s="131"/>
      <c r="R28" s="132"/>
      <c r="S28" s="135"/>
      <c r="T28" s="136"/>
      <c r="U28" s="136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7"/>
      <c r="F29" s="137"/>
      <c r="G29" s="133"/>
      <c r="H29" s="134"/>
      <c r="I29" s="189"/>
      <c r="J29" s="137"/>
      <c r="K29" s="137"/>
      <c r="L29" s="133"/>
      <c r="M29" s="134"/>
      <c r="N29" s="189"/>
      <c r="O29" s="137"/>
      <c r="P29" s="137"/>
      <c r="Q29" s="133"/>
      <c r="R29" s="134"/>
      <c r="S29" s="189"/>
      <c r="T29" s="137"/>
      <c r="U29" s="137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V4:W4"/>
    <mergeCell ref="I4:J4"/>
    <mergeCell ref="G4:H4"/>
    <mergeCell ref="G31:H31"/>
    <mergeCell ref="B30:B31"/>
    <mergeCell ref="Q31:R31"/>
    <mergeCell ref="L30:M30"/>
    <mergeCell ref="B24:C24"/>
    <mergeCell ref="B29:C29"/>
    <mergeCell ref="Q30:R30"/>
    <mergeCell ref="B25:C25"/>
    <mergeCell ref="B26:C26"/>
    <mergeCell ref="A5:A6"/>
    <mergeCell ref="B27:C27"/>
    <mergeCell ref="B28:C28"/>
    <mergeCell ref="V2:W3"/>
    <mergeCell ref="D5:H5"/>
    <mergeCell ref="I5:M5"/>
    <mergeCell ref="N5:R5"/>
    <mergeCell ref="S5:W5"/>
    <mergeCell ref="D4:E4"/>
    <mergeCell ref="N4:O4"/>
    <mergeCell ref="A30:A31"/>
    <mergeCell ref="A2:A4"/>
    <mergeCell ref="A1:X1"/>
    <mergeCell ref="L31:M31"/>
    <mergeCell ref="L4:M4"/>
    <mergeCell ref="Q4:R4"/>
    <mergeCell ref="S4:T4"/>
    <mergeCell ref="D3:U3"/>
    <mergeCell ref="X2:X31"/>
    <mergeCell ref="D30:F31"/>
    <mergeCell ref="U34:V34"/>
    <mergeCell ref="B36:C36"/>
    <mergeCell ref="G30:H30"/>
    <mergeCell ref="S30:U31"/>
    <mergeCell ref="Z1:AC4"/>
    <mergeCell ref="Y1:Y4"/>
    <mergeCell ref="A32:X32"/>
    <mergeCell ref="I30:K31"/>
    <mergeCell ref="V30:W30"/>
    <mergeCell ref="V31:W31"/>
    <mergeCell ref="B34:C34"/>
    <mergeCell ref="B35:C35"/>
    <mergeCell ref="N30:P31"/>
    <mergeCell ref="D2:U2"/>
    <mergeCell ref="A37:X37"/>
    <mergeCell ref="A33:X33"/>
    <mergeCell ref="W34:X36"/>
    <mergeCell ref="A34:A36"/>
    <mergeCell ref="U36:V36"/>
    <mergeCell ref="U35:V35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Results'!B15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Results'!$C$15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8"/>
      <c r="E7" s="159"/>
      <c r="F7" s="159"/>
      <c r="G7" s="151"/>
      <c r="H7" s="152"/>
      <c r="I7" s="160"/>
      <c r="J7" s="159"/>
      <c r="K7" s="159"/>
      <c r="L7" s="151"/>
      <c r="M7" s="152"/>
      <c r="N7" s="160"/>
      <c r="O7" s="159"/>
      <c r="P7" s="159"/>
      <c r="Q7" s="151"/>
      <c r="R7" s="152"/>
      <c r="S7" s="160"/>
      <c r="T7" s="159"/>
      <c r="U7" s="159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61"/>
      <c r="E8" s="162"/>
      <c r="F8" s="162"/>
      <c r="G8" s="155"/>
      <c r="H8" s="156"/>
      <c r="I8" s="163"/>
      <c r="J8" s="162"/>
      <c r="K8" s="162"/>
      <c r="L8" s="155"/>
      <c r="M8" s="156"/>
      <c r="N8" s="163"/>
      <c r="O8" s="162"/>
      <c r="P8" s="162"/>
      <c r="Q8" s="155"/>
      <c r="R8" s="156"/>
      <c r="S8" s="163"/>
      <c r="T8" s="162"/>
      <c r="U8" s="162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61"/>
      <c r="E9" s="162"/>
      <c r="F9" s="162"/>
      <c r="G9" s="155"/>
      <c r="H9" s="156"/>
      <c r="I9" s="163"/>
      <c r="J9" s="162"/>
      <c r="K9" s="162"/>
      <c r="L9" s="155"/>
      <c r="M9" s="156"/>
      <c r="N9" s="163"/>
      <c r="O9" s="162"/>
      <c r="P9" s="162"/>
      <c r="Q9" s="155"/>
      <c r="R9" s="156"/>
      <c r="S9" s="163"/>
      <c r="T9" s="162"/>
      <c r="U9" s="162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61"/>
      <c r="E10" s="162"/>
      <c r="F10" s="162"/>
      <c r="G10" s="155"/>
      <c r="H10" s="156"/>
      <c r="I10" s="163"/>
      <c r="J10" s="162"/>
      <c r="K10" s="162"/>
      <c r="L10" s="155"/>
      <c r="M10" s="156"/>
      <c r="N10" s="163"/>
      <c r="O10" s="162"/>
      <c r="P10" s="162"/>
      <c r="Q10" s="155"/>
      <c r="R10" s="156"/>
      <c r="S10" s="163"/>
      <c r="T10" s="162"/>
      <c r="U10" s="162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61"/>
      <c r="E11" s="162"/>
      <c r="F11" s="162"/>
      <c r="G11" s="155"/>
      <c r="H11" s="156"/>
      <c r="I11" s="163"/>
      <c r="J11" s="162"/>
      <c r="K11" s="162"/>
      <c r="L11" s="155"/>
      <c r="M11" s="156"/>
      <c r="N11" s="163"/>
      <c r="O11" s="162"/>
      <c r="P11" s="162"/>
      <c r="Q11" s="155"/>
      <c r="R11" s="156"/>
      <c r="S11" s="163"/>
      <c r="T11" s="162"/>
      <c r="U11" s="162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61"/>
      <c r="E12" s="162"/>
      <c r="F12" s="162"/>
      <c r="G12" s="155"/>
      <c r="H12" s="156"/>
      <c r="I12" s="163"/>
      <c r="J12" s="162"/>
      <c r="K12" s="162"/>
      <c r="L12" s="155"/>
      <c r="M12" s="156"/>
      <c r="N12" s="163"/>
      <c r="O12" s="162"/>
      <c r="P12" s="162"/>
      <c r="Q12" s="155"/>
      <c r="R12" s="156"/>
      <c r="S12" s="163"/>
      <c r="T12" s="162"/>
      <c r="U12" s="162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61"/>
      <c r="E13" s="162"/>
      <c r="F13" s="162"/>
      <c r="G13" s="155"/>
      <c r="H13" s="156"/>
      <c r="I13" s="163"/>
      <c r="J13" s="162"/>
      <c r="K13" s="162"/>
      <c r="L13" s="155"/>
      <c r="M13" s="156"/>
      <c r="N13" s="163"/>
      <c r="O13" s="162"/>
      <c r="P13" s="162"/>
      <c r="Q13" s="155"/>
      <c r="R13" s="156"/>
      <c r="S13" s="163"/>
      <c r="T13" s="162"/>
      <c r="U13" s="162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61"/>
      <c r="E14" s="162"/>
      <c r="F14" s="162"/>
      <c r="G14" s="155"/>
      <c r="H14" s="156"/>
      <c r="I14" s="163"/>
      <c r="J14" s="162"/>
      <c r="K14" s="162"/>
      <c r="L14" s="155"/>
      <c r="M14" s="156"/>
      <c r="N14" s="163"/>
      <c r="O14" s="162"/>
      <c r="P14" s="162"/>
      <c r="Q14" s="155"/>
      <c r="R14" s="156"/>
      <c r="S14" s="163"/>
      <c r="T14" s="162"/>
      <c r="U14" s="162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61"/>
      <c r="E15" s="162"/>
      <c r="F15" s="162"/>
      <c r="G15" s="155"/>
      <c r="H15" s="156"/>
      <c r="I15" s="163"/>
      <c r="J15" s="162"/>
      <c r="K15" s="162"/>
      <c r="L15" s="155"/>
      <c r="M15" s="156"/>
      <c r="N15" s="163"/>
      <c r="O15" s="162"/>
      <c r="P15" s="162"/>
      <c r="Q15" s="155"/>
      <c r="R15" s="156"/>
      <c r="S15" s="163"/>
      <c r="T15" s="162"/>
      <c r="U15" s="162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61"/>
      <c r="E16" s="162"/>
      <c r="F16" s="162"/>
      <c r="G16" s="155"/>
      <c r="H16" s="156"/>
      <c r="I16" s="163"/>
      <c r="J16" s="162"/>
      <c r="K16" s="162"/>
      <c r="L16" s="155"/>
      <c r="M16" s="156"/>
      <c r="N16" s="163"/>
      <c r="O16" s="162"/>
      <c r="P16" s="162"/>
      <c r="Q16" s="155"/>
      <c r="R16" s="156"/>
      <c r="S16" s="163"/>
      <c r="T16" s="162"/>
      <c r="U16" s="162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61"/>
      <c r="E17" s="162"/>
      <c r="F17" s="162"/>
      <c r="G17" s="155"/>
      <c r="H17" s="156"/>
      <c r="I17" s="163"/>
      <c r="J17" s="162"/>
      <c r="K17" s="162"/>
      <c r="L17" s="155"/>
      <c r="M17" s="156"/>
      <c r="N17" s="163"/>
      <c r="O17" s="162"/>
      <c r="P17" s="162"/>
      <c r="Q17" s="155"/>
      <c r="R17" s="156"/>
      <c r="S17" s="163"/>
      <c r="T17" s="162"/>
      <c r="U17" s="162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61"/>
      <c r="E18" s="162"/>
      <c r="F18" s="162"/>
      <c r="G18" s="155"/>
      <c r="H18" s="156"/>
      <c r="I18" s="163"/>
      <c r="J18" s="162"/>
      <c r="K18" s="162"/>
      <c r="L18" s="155"/>
      <c r="M18" s="156"/>
      <c r="N18" s="163"/>
      <c r="O18" s="162"/>
      <c r="P18" s="162"/>
      <c r="Q18" s="155"/>
      <c r="R18" s="156"/>
      <c r="S18" s="163"/>
      <c r="T18" s="162"/>
      <c r="U18" s="162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61"/>
      <c r="E19" s="162"/>
      <c r="F19" s="162"/>
      <c r="G19" s="155"/>
      <c r="H19" s="156"/>
      <c r="I19" s="163"/>
      <c r="J19" s="162"/>
      <c r="K19" s="162"/>
      <c r="L19" s="155"/>
      <c r="M19" s="156"/>
      <c r="N19" s="163"/>
      <c r="O19" s="162"/>
      <c r="P19" s="162"/>
      <c r="Q19" s="155"/>
      <c r="R19" s="156"/>
      <c r="S19" s="163"/>
      <c r="T19" s="162"/>
      <c r="U19" s="162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61"/>
      <c r="E20" s="162"/>
      <c r="F20" s="162"/>
      <c r="G20" s="155"/>
      <c r="H20" s="156"/>
      <c r="I20" s="163"/>
      <c r="J20" s="162"/>
      <c r="K20" s="162"/>
      <c r="L20" s="155"/>
      <c r="M20" s="156"/>
      <c r="N20" s="163"/>
      <c r="O20" s="162"/>
      <c r="P20" s="162"/>
      <c r="Q20" s="155"/>
      <c r="R20" s="156"/>
      <c r="S20" s="163"/>
      <c r="T20" s="162"/>
      <c r="U20" s="162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61"/>
      <c r="E21" s="162"/>
      <c r="F21" s="162"/>
      <c r="G21" s="155"/>
      <c r="H21" s="156"/>
      <c r="I21" s="163"/>
      <c r="J21" s="162"/>
      <c r="K21" s="162"/>
      <c r="L21" s="155"/>
      <c r="M21" s="156"/>
      <c r="N21" s="163"/>
      <c r="O21" s="162"/>
      <c r="P21" s="162"/>
      <c r="Q21" s="155"/>
      <c r="R21" s="156"/>
      <c r="S21" s="163"/>
      <c r="T21" s="162"/>
      <c r="U21" s="162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61"/>
      <c r="E22" s="162"/>
      <c r="F22" s="162"/>
      <c r="G22" s="155"/>
      <c r="H22" s="156"/>
      <c r="I22" s="163"/>
      <c r="J22" s="162"/>
      <c r="K22" s="162"/>
      <c r="L22" s="155"/>
      <c r="M22" s="156"/>
      <c r="N22" s="163"/>
      <c r="O22" s="162"/>
      <c r="P22" s="162"/>
      <c r="Q22" s="155"/>
      <c r="R22" s="156"/>
      <c r="S22" s="163"/>
      <c r="T22" s="162"/>
      <c r="U22" s="162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61"/>
      <c r="E23" s="162"/>
      <c r="F23" s="162"/>
      <c r="G23" s="155"/>
      <c r="H23" s="156"/>
      <c r="I23" s="163"/>
      <c r="J23" s="162"/>
      <c r="K23" s="162"/>
      <c r="L23" s="155"/>
      <c r="M23" s="156"/>
      <c r="N23" s="163"/>
      <c r="O23" s="162"/>
      <c r="P23" s="162"/>
      <c r="Q23" s="155"/>
      <c r="R23" s="156"/>
      <c r="S23" s="163"/>
      <c r="T23" s="162"/>
      <c r="U23" s="162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9"/>
      <c r="E24" s="136"/>
      <c r="F24" s="136"/>
      <c r="G24" s="131"/>
      <c r="H24" s="132"/>
      <c r="I24" s="135"/>
      <c r="J24" s="136"/>
      <c r="K24" s="136"/>
      <c r="L24" s="131"/>
      <c r="M24" s="132"/>
      <c r="N24" s="135"/>
      <c r="O24" s="136"/>
      <c r="P24" s="136"/>
      <c r="Q24" s="131"/>
      <c r="R24" s="132"/>
      <c r="S24" s="135"/>
      <c r="T24" s="136"/>
      <c r="U24" s="136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5"/>
      <c r="E25" s="136"/>
      <c r="F25" s="136"/>
      <c r="G25" s="131"/>
      <c r="H25" s="132"/>
      <c r="I25" s="135"/>
      <c r="J25" s="136"/>
      <c r="K25" s="136"/>
      <c r="L25" s="131"/>
      <c r="M25" s="132"/>
      <c r="N25" s="135"/>
      <c r="O25" s="136"/>
      <c r="P25" s="136"/>
      <c r="Q25" s="131"/>
      <c r="R25" s="132"/>
      <c r="S25" s="135"/>
      <c r="T25" s="136"/>
      <c r="U25" s="136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5"/>
      <c r="E26" s="136"/>
      <c r="F26" s="136"/>
      <c r="G26" s="131"/>
      <c r="H26" s="132"/>
      <c r="I26" s="135"/>
      <c r="J26" s="136"/>
      <c r="K26" s="136"/>
      <c r="L26" s="131"/>
      <c r="M26" s="132"/>
      <c r="N26" s="135"/>
      <c r="O26" s="136"/>
      <c r="P26" s="136"/>
      <c r="Q26" s="131"/>
      <c r="R26" s="132"/>
      <c r="S26" s="135"/>
      <c r="T26" s="136"/>
      <c r="U26" s="136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5"/>
      <c r="E27" s="136"/>
      <c r="F27" s="136"/>
      <c r="G27" s="131"/>
      <c r="H27" s="132"/>
      <c r="I27" s="135"/>
      <c r="J27" s="136"/>
      <c r="K27" s="136"/>
      <c r="L27" s="131"/>
      <c r="M27" s="132"/>
      <c r="N27" s="135"/>
      <c r="O27" s="136"/>
      <c r="P27" s="136"/>
      <c r="Q27" s="131"/>
      <c r="R27" s="132"/>
      <c r="S27" s="135"/>
      <c r="T27" s="136"/>
      <c r="U27" s="136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5"/>
      <c r="E28" s="136"/>
      <c r="F28" s="136"/>
      <c r="G28" s="131"/>
      <c r="H28" s="132"/>
      <c r="I28" s="135"/>
      <c r="J28" s="136"/>
      <c r="K28" s="136"/>
      <c r="L28" s="131"/>
      <c r="M28" s="132"/>
      <c r="N28" s="135"/>
      <c r="O28" s="136"/>
      <c r="P28" s="136"/>
      <c r="Q28" s="131"/>
      <c r="R28" s="132"/>
      <c r="S28" s="135"/>
      <c r="T28" s="136"/>
      <c r="U28" s="136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7"/>
      <c r="F29" s="137"/>
      <c r="G29" s="133"/>
      <c r="H29" s="134"/>
      <c r="I29" s="189"/>
      <c r="J29" s="137"/>
      <c r="K29" s="137"/>
      <c r="L29" s="133"/>
      <c r="M29" s="134"/>
      <c r="N29" s="189"/>
      <c r="O29" s="137"/>
      <c r="P29" s="137"/>
      <c r="Q29" s="133"/>
      <c r="R29" s="134"/>
      <c r="S29" s="189"/>
      <c r="T29" s="137"/>
      <c r="U29" s="137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B26:C26"/>
    <mergeCell ref="N4:O4"/>
    <mergeCell ref="L4:M4"/>
    <mergeCell ref="B24:C24"/>
    <mergeCell ref="N5:R5"/>
    <mergeCell ref="B25:C25"/>
    <mergeCell ref="A2:A4"/>
    <mergeCell ref="D3:U3"/>
    <mergeCell ref="I4:J4"/>
    <mergeCell ref="G4:H4"/>
    <mergeCell ref="V2:W3"/>
    <mergeCell ref="D5:H5"/>
    <mergeCell ref="N30:P31"/>
    <mergeCell ref="L31:M31"/>
    <mergeCell ref="S30:U31"/>
    <mergeCell ref="G31:H31"/>
    <mergeCell ref="A30:A31"/>
    <mergeCell ref="A5:A6"/>
    <mergeCell ref="G30:H30"/>
    <mergeCell ref="B29:C29"/>
    <mergeCell ref="B27:C27"/>
    <mergeCell ref="B28:C28"/>
    <mergeCell ref="Z1:AC4"/>
    <mergeCell ref="Y1:Y4"/>
    <mergeCell ref="D2:U2"/>
    <mergeCell ref="S5:W5"/>
    <mergeCell ref="D4:E4"/>
    <mergeCell ref="V4:W4"/>
    <mergeCell ref="S4:T4"/>
    <mergeCell ref="A1:X1"/>
    <mergeCell ref="Q4:R4"/>
    <mergeCell ref="I5:M5"/>
    <mergeCell ref="A37:X37"/>
    <mergeCell ref="A33:X33"/>
    <mergeCell ref="W34:X36"/>
    <mergeCell ref="A34:A36"/>
    <mergeCell ref="B34:C34"/>
    <mergeCell ref="B35:C35"/>
    <mergeCell ref="B36:C36"/>
    <mergeCell ref="U36:V36"/>
    <mergeCell ref="U35:V35"/>
    <mergeCell ref="U34:V34"/>
    <mergeCell ref="A32:X32"/>
    <mergeCell ref="V30:W30"/>
    <mergeCell ref="V31:W31"/>
    <mergeCell ref="Q30:R30"/>
    <mergeCell ref="B30:B31"/>
    <mergeCell ref="Q31:R31"/>
    <mergeCell ref="L30:M30"/>
    <mergeCell ref="X2:X31"/>
    <mergeCell ref="D30:F31"/>
    <mergeCell ref="I30:K31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Results'!B16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Results'!$C$16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8"/>
      <c r="E7" s="159"/>
      <c r="F7" s="159"/>
      <c r="G7" s="151"/>
      <c r="H7" s="152"/>
      <c r="I7" s="160"/>
      <c r="J7" s="159"/>
      <c r="K7" s="159"/>
      <c r="L7" s="151"/>
      <c r="M7" s="152"/>
      <c r="N7" s="160"/>
      <c r="O7" s="159"/>
      <c r="P7" s="159"/>
      <c r="Q7" s="151"/>
      <c r="R7" s="152"/>
      <c r="S7" s="160"/>
      <c r="T7" s="159"/>
      <c r="U7" s="159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61"/>
      <c r="E8" s="162"/>
      <c r="F8" s="162"/>
      <c r="G8" s="155"/>
      <c r="H8" s="156"/>
      <c r="I8" s="163"/>
      <c r="J8" s="162"/>
      <c r="K8" s="162"/>
      <c r="L8" s="155"/>
      <c r="M8" s="156"/>
      <c r="N8" s="163"/>
      <c r="O8" s="162"/>
      <c r="P8" s="162"/>
      <c r="Q8" s="155"/>
      <c r="R8" s="156"/>
      <c r="S8" s="163"/>
      <c r="T8" s="162"/>
      <c r="U8" s="162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61"/>
      <c r="E9" s="162"/>
      <c r="F9" s="162"/>
      <c r="G9" s="155"/>
      <c r="H9" s="156"/>
      <c r="I9" s="163"/>
      <c r="J9" s="162"/>
      <c r="K9" s="162"/>
      <c r="L9" s="155"/>
      <c r="M9" s="156"/>
      <c r="N9" s="163"/>
      <c r="O9" s="162"/>
      <c r="P9" s="162"/>
      <c r="Q9" s="155"/>
      <c r="R9" s="156"/>
      <c r="S9" s="163"/>
      <c r="T9" s="162"/>
      <c r="U9" s="162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61"/>
      <c r="E10" s="162"/>
      <c r="F10" s="162"/>
      <c r="G10" s="155"/>
      <c r="H10" s="156"/>
      <c r="I10" s="163"/>
      <c r="J10" s="162"/>
      <c r="K10" s="162"/>
      <c r="L10" s="155"/>
      <c r="M10" s="156"/>
      <c r="N10" s="163"/>
      <c r="O10" s="162"/>
      <c r="P10" s="162"/>
      <c r="Q10" s="155"/>
      <c r="R10" s="156"/>
      <c r="S10" s="163"/>
      <c r="T10" s="162"/>
      <c r="U10" s="162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61"/>
      <c r="E11" s="162"/>
      <c r="F11" s="162"/>
      <c r="G11" s="155"/>
      <c r="H11" s="156"/>
      <c r="I11" s="163"/>
      <c r="J11" s="162"/>
      <c r="K11" s="162"/>
      <c r="L11" s="155"/>
      <c r="M11" s="156"/>
      <c r="N11" s="163"/>
      <c r="O11" s="162"/>
      <c r="P11" s="162"/>
      <c r="Q11" s="155"/>
      <c r="R11" s="156"/>
      <c r="S11" s="163"/>
      <c r="T11" s="162"/>
      <c r="U11" s="162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61"/>
      <c r="E12" s="162"/>
      <c r="F12" s="162"/>
      <c r="G12" s="155"/>
      <c r="H12" s="156"/>
      <c r="I12" s="163"/>
      <c r="J12" s="162"/>
      <c r="K12" s="162"/>
      <c r="L12" s="155"/>
      <c r="M12" s="156"/>
      <c r="N12" s="163"/>
      <c r="O12" s="162"/>
      <c r="P12" s="162"/>
      <c r="Q12" s="155"/>
      <c r="R12" s="156"/>
      <c r="S12" s="163"/>
      <c r="T12" s="162"/>
      <c r="U12" s="162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61"/>
      <c r="E13" s="162"/>
      <c r="F13" s="162"/>
      <c r="G13" s="155"/>
      <c r="H13" s="156"/>
      <c r="I13" s="163"/>
      <c r="J13" s="162"/>
      <c r="K13" s="162"/>
      <c r="L13" s="155"/>
      <c r="M13" s="156"/>
      <c r="N13" s="163"/>
      <c r="O13" s="162"/>
      <c r="P13" s="162"/>
      <c r="Q13" s="155"/>
      <c r="R13" s="156"/>
      <c r="S13" s="163"/>
      <c r="T13" s="162"/>
      <c r="U13" s="162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61"/>
      <c r="E14" s="162"/>
      <c r="F14" s="162"/>
      <c r="G14" s="155"/>
      <c r="H14" s="156"/>
      <c r="I14" s="163"/>
      <c r="J14" s="162"/>
      <c r="K14" s="162"/>
      <c r="L14" s="155"/>
      <c r="M14" s="156"/>
      <c r="N14" s="163"/>
      <c r="O14" s="162"/>
      <c r="P14" s="162"/>
      <c r="Q14" s="155"/>
      <c r="R14" s="156"/>
      <c r="S14" s="163"/>
      <c r="T14" s="162"/>
      <c r="U14" s="162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61"/>
      <c r="E15" s="162"/>
      <c r="F15" s="162"/>
      <c r="G15" s="155"/>
      <c r="H15" s="156"/>
      <c r="I15" s="163"/>
      <c r="J15" s="162"/>
      <c r="K15" s="162"/>
      <c r="L15" s="155"/>
      <c r="M15" s="156"/>
      <c r="N15" s="163"/>
      <c r="O15" s="162"/>
      <c r="P15" s="162"/>
      <c r="Q15" s="155"/>
      <c r="R15" s="156"/>
      <c r="S15" s="163"/>
      <c r="T15" s="162"/>
      <c r="U15" s="162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61"/>
      <c r="E16" s="162"/>
      <c r="F16" s="162"/>
      <c r="G16" s="155"/>
      <c r="H16" s="156"/>
      <c r="I16" s="163"/>
      <c r="J16" s="162"/>
      <c r="K16" s="162"/>
      <c r="L16" s="155"/>
      <c r="M16" s="156"/>
      <c r="N16" s="163"/>
      <c r="O16" s="162"/>
      <c r="P16" s="162"/>
      <c r="Q16" s="155"/>
      <c r="R16" s="156"/>
      <c r="S16" s="163"/>
      <c r="T16" s="162"/>
      <c r="U16" s="162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61"/>
      <c r="E17" s="162"/>
      <c r="F17" s="162"/>
      <c r="G17" s="155"/>
      <c r="H17" s="156"/>
      <c r="I17" s="163"/>
      <c r="J17" s="162"/>
      <c r="K17" s="162"/>
      <c r="L17" s="155"/>
      <c r="M17" s="156"/>
      <c r="N17" s="163"/>
      <c r="O17" s="162"/>
      <c r="P17" s="162"/>
      <c r="Q17" s="155"/>
      <c r="R17" s="156"/>
      <c r="S17" s="163"/>
      <c r="T17" s="162"/>
      <c r="U17" s="162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61"/>
      <c r="E18" s="162"/>
      <c r="F18" s="162"/>
      <c r="G18" s="155"/>
      <c r="H18" s="156"/>
      <c r="I18" s="163"/>
      <c r="J18" s="162"/>
      <c r="K18" s="162"/>
      <c r="L18" s="155"/>
      <c r="M18" s="156"/>
      <c r="N18" s="163"/>
      <c r="O18" s="162"/>
      <c r="P18" s="162"/>
      <c r="Q18" s="155"/>
      <c r="R18" s="156"/>
      <c r="S18" s="163"/>
      <c r="T18" s="162"/>
      <c r="U18" s="162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61"/>
      <c r="E19" s="162"/>
      <c r="F19" s="162"/>
      <c r="G19" s="155"/>
      <c r="H19" s="156"/>
      <c r="I19" s="163"/>
      <c r="J19" s="162"/>
      <c r="K19" s="162"/>
      <c r="L19" s="155"/>
      <c r="M19" s="156"/>
      <c r="N19" s="163"/>
      <c r="O19" s="162"/>
      <c r="P19" s="162"/>
      <c r="Q19" s="155"/>
      <c r="R19" s="156"/>
      <c r="S19" s="163"/>
      <c r="T19" s="162"/>
      <c r="U19" s="162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61"/>
      <c r="E20" s="162"/>
      <c r="F20" s="162"/>
      <c r="G20" s="155"/>
      <c r="H20" s="156"/>
      <c r="I20" s="163"/>
      <c r="J20" s="162"/>
      <c r="K20" s="162"/>
      <c r="L20" s="155"/>
      <c r="M20" s="156"/>
      <c r="N20" s="163"/>
      <c r="O20" s="162"/>
      <c r="P20" s="162"/>
      <c r="Q20" s="155"/>
      <c r="R20" s="156"/>
      <c r="S20" s="163"/>
      <c r="T20" s="162"/>
      <c r="U20" s="162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61"/>
      <c r="E21" s="162"/>
      <c r="F21" s="162"/>
      <c r="G21" s="155"/>
      <c r="H21" s="156"/>
      <c r="I21" s="163"/>
      <c r="J21" s="162"/>
      <c r="K21" s="162"/>
      <c r="L21" s="155"/>
      <c r="M21" s="156"/>
      <c r="N21" s="163"/>
      <c r="O21" s="162"/>
      <c r="P21" s="162"/>
      <c r="Q21" s="155"/>
      <c r="R21" s="156"/>
      <c r="S21" s="163"/>
      <c r="T21" s="162"/>
      <c r="U21" s="162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61"/>
      <c r="E22" s="162"/>
      <c r="F22" s="162"/>
      <c r="G22" s="155"/>
      <c r="H22" s="156"/>
      <c r="I22" s="163"/>
      <c r="J22" s="162"/>
      <c r="K22" s="162"/>
      <c r="L22" s="155"/>
      <c r="M22" s="156"/>
      <c r="N22" s="163"/>
      <c r="O22" s="162"/>
      <c r="P22" s="162"/>
      <c r="Q22" s="155"/>
      <c r="R22" s="156"/>
      <c r="S22" s="163"/>
      <c r="T22" s="162"/>
      <c r="U22" s="162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61"/>
      <c r="E23" s="162"/>
      <c r="F23" s="162"/>
      <c r="G23" s="155"/>
      <c r="H23" s="156"/>
      <c r="I23" s="163"/>
      <c r="J23" s="162"/>
      <c r="K23" s="162"/>
      <c r="L23" s="155"/>
      <c r="M23" s="156"/>
      <c r="N23" s="163"/>
      <c r="O23" s="162"/>
      <c r="P23" s="162"/>
      <c r="Q23" s="155"/>
      <c r="R23" s="156"/>
      <c r="S23" s="163"/>
      <c r="T23" s="162"/>
      <c r="U23" s="162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9"/>
      <c r="E24" s="136"/>
      <c r="F24" s="136"/>
      <c r="G24" s="131"/>
      <c r="H24" s="132"/>
      <c r="I24" s="135"/>
      <c r="J24" s="136"/>
      <c r="K24" s="136"/>
      <c r="L24" s="131"/>
      <c r="M24" s="132"/>
      <c r="N24" s="135"/>
      <c r="O24" s="136"/>
      <c r="P24" s="136"/>
      <c r="Q24" s="131"/>
      <c r="R24" s="132"/>
      <c r="S24" s="135"/>
      <c r="T24" s="136"/>
      <c r="U24" s="136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5"/>
      <c r="E25" s="136"/>
      <c r="F25" s="136"/>
      <c r="G25" s="131"/>
      <c r="H25" s="132"/>
      <c r="I25" s="135"/>
      <c r="J25" s="136"/>
      <c r="K25" s="136"/>
      <c r="L25" s="131"/>
      <c r="M25" s="132"/>
      <c r="N25" s="135"/>
      <c r="O25" s="136"/>
      <c r="P25" s="136"/>
      <c r="Q25" s="131"/>
      <c r="R25" s="132"/>
      <c r="S25" s="135"/>
      <c r="T25" s="136"/>
      <c r="U25" s="136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5"/>
      <c r="E26" s="136"/>
      <c r="F26" s="136"/>
      <c r="G26" s="131"/>
      <c r="H26" s="132"/>
      <c r="I26" s="135"/>
      <c r="J26" s="136"/>
      <c r="K26" s="136"/>
      <c r="L26" s="131"/>
      <c r="M26" s="132"/>
      <c r="N26" s="135"/>
      <c r="O26" s="136"/>
      <c r="P26" s="136"/>
      <c r="Q26" s="131"/>
      <c r="R26" s="132"/>
      <c r="S26" s="135"/>
      <c r="T26" s="136"/>
      <c r="U26" s="136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5"/>
      <c r="E27" s="136"/>
      <c r="F27" s="136"/>
      <c r="G27" s="131"/>
      <c r="H27" s="132"/>
      <c r="I27" s="135"/>
      <c r="J27" s="136"/>
      <c r="K27" s="136"/>
      <c r="L27" s="131"/>
      <c r="M27" s="132"/>
      <c r="N27" s="135"/>
      <c r="O27" s="136"/>
      <c r="P27" s="136"/>
      <c r="Q27" s="131"/>
      <c r="R27" s="132"/>
      <c r="S27" s="135"/>
      <c r="T27" s="136"/>
      <c r="U27" s="136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5"/>
      <c r="E28" s="136"/>
      <c r="F28" s="136"/>
      <c r="G28" s="131"/>
      <c r="H28" s="132"/>
      <c r="I28" s="135"/>
      <c r="J28" s="136"/>
      <c r="K28" s="136"/>
      <c r="L28" s="131"/>
      <c r="M28" s="132"/>
      <c r="N28" s="135"/>
      <c r="O28" s="136"/>
      <c r="P28" s="136"/>
      <c r="Q28" s="131"/>
      <c r="R28" s="132"/>
      <c r="S28" s="135"/>
      <c r="T28" s="136"/>
      <c r="U28" s="136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7"/>
      <c r="F29" s="137"/>
      <c r="G29" s="133"/>
      <c r="H29" s="134"/>
      <c r="I29" s="189"/>
      <c r="J29" s="137"/>
      <c r="K29" s="137"/>
      <c r="L29" s="133"/>
      <c r="M29" s="134"/>
      <c r="N29" s="189"/>
      <c r="O29" s="137"/>
      <c r="P29" s="137"/>
      <c r="Q29" s="133"/>
      <c r="R29" s="134"/>
      <c r="S29" s="189"/>
      <c r="T29" s="137"/>
      <c r="U29" s="137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V4:W4"/>
    <mergeCell ref="I4:J4"/>
    <mergeCell ref="G4:H4"/>
    <mergeCell ref="G31:H31"/>
    <mergeCell ref="B30:B31"/>
    <mergeCell ref="Q31:R31"/>
    <mergeCell ref="L30:M30"/>
    <mergeCell ref="B24:C24"/>
    <mergeCell ref="B29:C29"/>
    <mergeCell ref="Q30:R30"/>
    <mergeCell ref="B25:C25"/>
    <mergeCell ref="B26:C26"/>
    <mergeCell ref="A5:A6"/>
    <mergeCell ref="B27:C27"/>
    <mergeCell ref="B28:C28"/>
    <mergeCell ref="V2:W3"/>
    <mergeCell ref="D5:H5"/>
    <mergeCell ref="I5:M5"/>
    <mergeCell ref="N5:R5"/>
    <mergeCell ref="S5:W5"/>
    <mergeCell ref="D4:E4"/>
    <mergeCell ref="N4:O4"/>
    <mergeCell ref="A30:A31"/>
    <mergeCell ref="A2:A4"/>
    <mergeCell ref="A1:X1"/>
    <mergeCell ref="L31:M31"/>
    <mergeCell ref="L4:M4"/>
    <mergeCell ref="Q4:R4"/>
    <mergeCell ref="S4:T4"/>
    <mergeCell ref="D3:U3"/>
    <mergeCell ref="X2:X31"/>
    <mergeCell ref="D30:F31"/>
    <mergeCell ref="U34:V34"/>
    <mergeCell ref="B36:C36"/>
    <mergeCell ref="G30:H30"/>
    <mergeCell ref="S30:U31"/>
    <mergeCell ref="Z1:AC4"/>
    <mergeCell ref="Y1:Y4"/>
    <mergeCell ref="A32:X32"/>
    <mergeCell ref="I30:K31"/>
    <mergeCell ref="V30:W30"/>
    <mergeCell ref="V31:W31"/>
    <mergeCell ref="B34:C34"/>
    <mergeCell ref="B35:C35"/>
    <mergeCell ref="N30:P31"/>
    <mergeCell ref="D2:U2"/>
    <mergeCell ref="A37:X37"/>
    <mergeCell ref="A33:X33"/>
    <mergeCell ref="W34:X36"/>
    <mergeCell ref="A34:A36"/>
    <mergeCell ref="U36:V36"/>
    <mergeCell ref="U35:V35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Results'!B17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Results'!$C$17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0"/>
      <c r="E7" s="151"/>
      <c r="F7" s="151"/>
      <c r="G7" s="151"/>
      <c r="H7" s="152"/>
      <c r="I7" s="153"/>
      <c r="J7" s="151"/>
      <c r="K7" s="151"/>
      <c r="L7" s="151"/>
      <c r="M7" s="152"/>
      <c r="N7" s="153"/>
      <c r="O7" s="151"/>
      <c r="P7" s="151"/>
      <c r="Q7" s="151"/>
      <c r="R7" s="152"/>
      <c r="S7" s="153"/>
      <c r="T7" s="151"/>
      <c r="U7" s="151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54"/>
      <c r="E8" s="155"/>
      <c r="F8" s="155"/>
      <c r="G8" s="155"/>
      <c r="H8" s="156"/>
      <c r="I8" s="157"/>
      <c r="J8" s="155"/>
      <c r="K8" s="155"/>
      <c r="L8" s="155"/>
      <c r="M8" s="156"/>
      <c r="N8" s="157"/>
      <c r="O8" s="155"/>
      <c r="P8" s="155"/>
      <c r="Q8" s="155"/>
      <c r="R8" s="156"/>
      <c r="S8" s="157"/>
      <c r="T8" s="155"/>
      <c r="U8" s="155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54"/>
      <c r="E9" s="155"/>
      <c r="F9" s="155"/>
      <c r="G9" s="155"/>
      <c r="H9" s="156"/>
      <c r="I9" s="157"/>
      <c r="J9" s="155"/>
      <c r="K9" s="155"/>
      <c r="L9" s="155"/>
      <c r="M9" s="156"/>
      <c r="N9" s="157"/>
      <c r="O9" s="155"/>
      <c r="P9" s="155"/>
      <c r="Q9" s="155"/>
      <c r="R9" s="156"/>
      <c r="S9" s="157"/>
      <c r="T9" s="155"/>
      <c r="U9" s="155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54"/>
      <c r="E10" s="155"/>
      <c r="F10" s="155"/>
      <c r="G10" s="155"/>
      <c r="H10" s="156"/>
      <c r="I10" s="157"/>
      <c r="J10" s="155"/>
      <c r="K10" s="155"/>
      <c r="L10" s="155"/>
      <c r="M10" s="156"/>
      <c r="N10" s="157"/>
      <c r="O10" s="155"/>
      <c r="P10" s="155"/>
      <c r="Q10" s="155"/>
      <c r="R10" s="156"/>
      <c r="S10" s="157"/>
      <c r="T10" s="155"/>
      <c r="U10" s="155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54"/>
      <c r="E11" s="155"/>
      <c r="F11" s="155"/>
      <c r="G11" s="155"/>
      <c r="H11" s="156"/>
      <c r="I11" s="157"/>
      <c r="J11" s="155"/>
      <c r="K11" s="155"/>
      <c r="L11" s="155"/>
      <c r="M11" s="156"/>
      <c r="N11" s="157"/>
      <c r="O11" s="155"/>
      <c r="P11" s="155"/>
      <c r="Q11" s="155"/>
      <c r="R11" s="156"/>
      <c r="S11" s="157"/>
      <c r="T11" s="155"/>
      <c r="U11" s="155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54"/>
      <c r="E12" s="155"/>
      <c r="F12" s="155"/>
      <c r="G12" s="155"/>
      <c r="H12" s="156"/>
      <c r="I12" s="157"/>
      <c r="J12" s="155"/>
      <c r="K12" s="155"/>
      <c r="L12" s="155"/>
      <c r="M12" s="156"/>
      <c r="N12" s="157"/>
      <c r="O12" s="155"/>
      <c r="P12" s="155"/>
      <c r="Q12" s="155"/>
      <c r="R12" s="156"/>
      <c r="S12" s="157"/>
      <c r="T12" s="155"/>
      <c r="U12" s="155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54"/>
      <c r="E13" s="155"/>
      <c r="F13" s="155"/>
      <c r="G13" s="155"/>
      <c r="H13" s="156"/>
      <c r="I13" s="157"/>
      <c r="J13" s="155"/>
      <c r="K13" s="155"/>
      <c r="L13" s="155"/>
      <c r="M13" s="156"/>
      <c r="N13" s="157"/>
      <c r="O13" s="155"/>
      <c r="P13" s="155"/>
      <c r="Q13" s="155"/>
      <c r="R13" s="156"/>
      <c r="S13" s="157"/>
      <c r="T13" s="155"/>
      <c r="U13" s="155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54"/>
      <c r="E14" s="155"/>
      <c r="F14" s="155"/>
      <c r="G14" s="155"/>
      <c r="H14" s="156"/>
      <c r="I14" s="157"/>
      <c r="J14" s="155"/>
      <c r="K14" s="155"/>
      <c r="L14" s="155"/>
      <c r="M14" s="156"/>
      <c r="N14" s="157"/>
      <c r="O14" s="155"/>
      <c r="P14" s="155"/>
      <c r="Q14" s="155"/>
      <c r="R14" s="156"/>
      <c r="S14" s="157"/>
      <c r="T14" s="155"/>
      <c r="U14" s="155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54"/>
      <c r="E15" s="155"/>
      <c r="F15" s="155"/>
      <c r="G15" s="155"/>
      <c r="H15" s="156"/>
      <c r="I15" s="157"/>
      <c r="J15" s="155"/>
      <c r="K15" s="155"/>
      <c r="L15" s="155"/>
      <c r="M15" s="156"/>
      <c r="N15" s="157"/>
      <c r="O15" s="155"/>
      <c r="P15" s="155"/>
      <c r="Q15" s="155"/>
      <c r="R15" s="156"/>
      <c r="S15" s="157"/>
      <c r="T15" s="155"/>
      <c r="U15" s="155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54"/>
      <c r="E16" s="155"/>
      <c r="F16" s="155"/>
      <c r="G16" s="155"/>
      <c r="H16" s="156"/>
      <c r="I16" s="157"/>
      <c r="J16" s="155"/>
      <c r="K16" s="155"/>
      <c r="L16" s="155"/>
      <c r="M16" s="156"/>
      <c r="N16" s="157"/>
      <c r="O16" s="155"/>
      <c r="P16" s="155"/>
      <c r="Q16" s="155"/>
      <c r="R16" s="156"/>
      <c r="S16" s="157"/>
      <c r="T16" s="155"/>
      <c r="U16" s="155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54"/>
      <c r="E17" s="155"/>
      <c r="F17" s="155"/>
      <c r="G17" s="155"/>
      <c r="H17" s="156"/>
      <c r="I17" s="157"/>
      <c r="J17" s="155"/>
      <c r="K17" s="155"/>
      <c r="L17" s="155"/>
      <c r="M17" s="156"/>
      <c r="N17" s="157"/>
      <c r="O17" s="155"/>
      <c r="P17" s="155"/>
      <c r="Q17" s="155"/>
      <c r="R17" s="156"/>
      <c r="S17" s="157"/>
      <c r="T17" s="155"/>
      <c r="U17" s="155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54"/>
      <c r="E18" s="155"/>
      <c r="F18" s="155"/>
      <c r="G18" s="155"/>
      <c r="H18" s="156"/>
      <c r="I18" s="157"/>
      <c r="J18" s="155"/>
      <c r="K18" s="155"/>
      <c r="L18" s="155"/>
      <c r="M18" s="156"/>
      <c r="N18" s="157"/>
      <c r="O18" s="155"/>
      <c r="P18" s="155"/>
      <c r="Q18" s="155"/>
      <c r="R18" s="156"/>
      <c r="S18" s="157"/>
      <c r="T18" s="155"/>
      <c r="U18" s="155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54"/>
      <c r="E19" s="155"/>
      <c r="F19" s="155"/>
      <c r="G19" s="155"/>
      <c r="H19" s="156"/>
      <c r="I19" s="157"/>
      <c r="J19" s="155"/>
      <c r="K19" s="155"/>
      <c r="L19" s="155"/>
      <c r="M19" s="156"/>
      <c r="N19" s="157"/>
      <c r="O19" s="155"/>
      <c r="P19" s="155"/>
      <c r="Q19" s="155"/>
      <c r="R19" s="156"/>
      <c r="S19" s="157"/>
      <c r="T19" s="155"/>
      <c r="U19" s="155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54"/>
      <c r="E20" s="155"/>
      <c r="F20" s="155"/>
      <c r="G20" s="155"/>
      <c r="H20" s="156"/>
      <c r="I20" s="157"/>
      <c r="J20" s="155"/>
      <c r="K20" s="155"/>
      <c r="L20" s="155"/>
      <c r="M20" s="156"/>
      <c r="N20" s="157"/>
      <c r="O20" s="155"/>
      <c r="P20" s="155"/>
      <c r="Q20" s="155"/>
      <c r="R20" s="156"/>
      <c r="S20" s="157"/>
      <c r="T20" s="155"/>
      <c r="U20" s="155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54"/>
      <c r="E21" s="155"/>
      <c r="F21" s="155"/>
      <c r="G21" s="155"/>
      <c r="H21" s="156"/>
      <c r="I21" s="157"/>
      <c r="J21" s="155"/>
      <c r="K21" s="155"/>
      <c r="L21" s="155"/>
      <c r="M21" s="156"/>
      <c r="N21" s="157"/>
      <c r="O21" s="155"/>
      <c r="P21" s="155"/>
      <c r="Q21" s="155"/>
      <c r="R21" s="156"/>
      <c r="S21" s="157"/>
      <c r="T21" s="155"/>
      <c r="U21" s="155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54"/>
      <c r="E22" s="155"/>
      <c r="F22" s="155"/>
      <c r="G22" s="155"/>
      <c r="H22" s="156"/>
      <c r="I22" s="157"/>
      <c r="J22" s="155"/>
      <c r="K22" s="155"/>
      <c r="L22" s="155"/>
      <c r="M22" s="156"/>
      <c r="N22" s="157"/>
      <c r="O22" s="155"/>
      <c r="P22" s="155"/>
      <c r="Q22" s="155"/>
      <c r="R22" s="156"/>
      <c r="S22" s="157"/>
      <c r="T22" s="155"/>
      <c r="U22" s="155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54"/>
      <c r="E23" s="155"/>
      <c r="F23" s="155"/>
      <c r="G23" s="155"/>
      <c r="H23" s="156"/>
      <c r="I23" s="157"/>
      <c r="J23" s="155"/>
      <c r="K23" s="155"/>
      <c r="L23" s="155"/>
      <c r="M23" s="156"/>
      <c r="N23" s="157"/>
      <c r="O23" s="155"/>
      <c r="P23" s="155"/>
      <c r="Q23" s="155"/>
      <c r="R23" s="156"/>
      <c r="S23" s="157"/>
      <c r="T23" s="155"/>
      <c r="U23" s="155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8"/>
      <c r="E24" s="131"/>
      <c r="F24" s="131"/>
      <c r="G24" s="131"/>
      <c r="H24" s="132"/>
      <c r="I24" s="130"/>
      <c r="J24" s="131"/>
      <c r="K24" s="131"/>
      <c r="L24" s="131"/>
      <c r="M24" s="132"/>
      <c r="N24" s="130"/>
      <c r="O24" s="131"/>
      <c r="P24" s="131"/>
      <c r="Q24" s="131"/>
      <c r="R24" s="132"/>
      <c r="S24" s="130"/>
      <c r="T24" s="131"/>
      <c r="U24" s="131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0"/>
      <c r="E25" s="131"/>
      <c r="F25" s="131"/>
      <c r="G25" s="131"/>
      <c r="H25" s="132"/>
      <c r="I25" s="130"/>
      <c r="J25" s="131"/>
      <c r="K25" s="131"/>
      <c r="L25" s="131"/>
      <c r="M25" s="132"/>
      <c r="N25" s="130"/>
      <c r="O25" s="131"/>
      <c r="P25" s="131"/>
      <c r="Q25" s="131"/>
      <c r="R25" s="132"/>
      <c r="S25" s="130"/>
      <c r="T25" s="131"/>
      <c r="U25" s="131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0"/>
      <c r="E26" s="131"/>
      <c r="F26" s="131"/>
      <c r="G26" s="131"/>
      <c r="H26" s="132"/>
      <c r="I26" s="130"/>
      <c r="J26" s="131"/>
      <c r="K26" s="131"/>
      <c r="L26" s="131"/>
      <c r="M26" s="132"/>
      <c r="N26" s="130"/>
      <c r="O26" s="131"/>
      <c r="P26" s="131"/>
      <c r="Q26" s="131"/>
      <c r="R26" s="132"/>
      <c r="S26" s="130"/>
      <c r="T26" s="131"/>
      <c r="U26" s="131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0"/>
      <c r="E27" s="131"/>
      <c r="F27" s="131"/>
      <c r="G27" s="131"/>
      <c r="H27" s="132"/>
      <c r="I27" s="130"/>
      <c r="J27" s="131"/>
      <c r="K27" s="131"/>
      <c r="L27" s="131"/>
      <c r="M27" s="132"/>
      <c r="N27" s="130"/>
      <c r="O27" s="131"/>
      <c r="P27" s="131"/>
      <c r="Q27" s="131"/>
      <c r="R27" s="132"/>
      <c r="S27" s="130"/>
      <c r="T27" s="131"/>
      <c r="U27" s="131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0"/>
      <c r="E28" s="131"/>
      <c r="F28" s="131"/>
      <c r="G28" s="131"/>
      <c r="H28" s="132"/>
      <c r="I28" s="130"/>
      <c r="J28" s="131"/>
      <c r="K28" s="131"/>
      <c r="L28" s="131"/>
      <c r="M28" s="132"/>
      <c r="N28" s="130"/>
      <c r="O28" s="131"/>
      <c r="P28" s="131"/>
      <c r="Q28" s="131"/>
      <c r="R28" s="132"/>
      <c r="S28" s="130"/>
      <c r="T28" s="131"/>
      <c r="U28" s="131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3"/>
      <c r="F29" s="133"/>
      <c r="G29" s="133"/>
      <c r="H29" s="134"/>
      <c r="I29" s="189"/>
      <c r="J29" s="133"/>
      <c r="K29" s="133"/>
      <c r="L29" s="133"/>
      <c r="M29" s="134"/>
      <c r="N29" s="189"/>
      <c r="O29" s="133"/>
      <c r="P29" s="133"/>
      <c r="Q29" s="133"/>
      <c r="R29" s="134"/>
      <c r="S29" s="189"/>
      <c r="T29" s="133"/>
      <c r="U29" s="133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B26:C26"/>
    <mergeCell ref="N4:O4"/>
    <mergeCell ref="L4:M4"/>
    <mergeCell ref="B24:C24"/>
    <mergeCell ref="N5:R5"/>
    <mergeCell ref="B25:C25"/>
    <mergeCell ref="A2:A4"/>
    <mergeCell ref="D3:U3"/>
    <mergeCell ref="I4:J4"/>
    <mergeCell ref="G4:H4"/>
    <mergeCell ref="V2:W3"/>
    <mergeCell ref="D5:H5"/>
    <mergeCell ref="N30:P31"/>
    <mergeCell ref="L31:M31"/>
    <mergeCell ref="S30:U31"/>
    <mergeCell ref="G31:H31"/>
    <mergeCell ref="A30:A31"/>
    <mergeCell ref="A5:A6"/>
    <mergeCell ref="G30:H30"/>
    <mergeCell ref="B29:C29"/>
    <mergeCell ref="B27:C27"/>
    <mergeCell ref="B28:C28"/>
    <mergeCell ref="Z1:AC4"/>
    <mergeCell ref="Y1:Y4"/>
    <mergeCell ref="D2:U2"/>
    <mergeCell ref="S5:W5"/>
    <mergeCell ref="D4:E4"/>
    <mergeCell ref="V4:W4"/>
    <mergeCell ref="S4:T4"/>
    <mergeCell ref="A1:X1"/>
    <mergeCell ref="Q4:R4"/>
    <mergeCell ref="I5:M5"/>
    <mergeCell ref="A37:X37"/>
    <mergeCell ref="A33:X33"/>
    <mergeCell ref="W34:X36"/>
    <mergeCell ref="A34:A36"/>
    <mergeCell ref="B34:C34"/>
    <mergeCell ref="B35:C35"/>
    <mergeCell ref="B36:C36"/>
    <mergeCell ref="U36:V36"/>
    <mergeCell ref="U35:V35"/>
    <mergeCell ref="U34:V34"/>
    <mergeCell ref="A32:X32"/>
    <mergeCell ref="V30:W30"/>
    <mergeCell ref="V31:W31"/>
    <mergeCell ref="Q30:R30"/>
    <mergeCell ref="B30:B31"/>
    <mergeCell ref="Q31:R31"/>
    <mergeCell ref="L30:M30"/>
    <mergeCell ref="X2:X31"/>
    <mergeCell ref="D30:F31"/>
    <mergeCell ref="I30:K31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Results'!B18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Results'!$C$18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0"/>
      <c r="E7" s="151"/>
      <c r="F7" s="151"/>
      <c r="G7" s="151"/>
      <c r="H7" s="152"/>
      <c r="I7" s="153"/>
      <c r="J7" s="151"/>
      <c r="K7" s="151"/>
      <c r="L7" s="151"/>
      <c r="M7" s="152"/>
      <c r="N7" s="153"/>
      <c r="O7" s="151"/>
      <c r="P7" s="151"/>
      <c r="Q7" s="151"/>
      <c r="R7" s="152"/>
      <c r="S7" s="153"/>
      <c r="T7" s="151"/>
      <c r="U7" s="151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54"/>
      <c r="E8" s="155"/>
      <c r="F8" s="155"/>
      <c r="G8" s="155"/>
      <c r="H8" s="156"/>
      <c r="I8" s="157"/>
      <c r="J8" s="155"/>
      <c r="K8" s="155"/>
      <c r="L8" s="155"/>
      <c r="M8" s="156"/>
      <c r="N8" s="157"/>
      <c r="O8" s="155"/>
      <c r="P8" s="155"/>
      <c r="Q8" s="155"/>
      <c r="R8" s="156"/>
      <c r="S8" s="157"/>
      <c r="T8" s="155"/>
      <c r="U8" s="155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54"/>
      <c r="E9" s="155"/>
      <c r="F9" s="155"/>
      <c r="G9" s="155"/>
      <c r="H9" s="156"/>
      <c r="I9" s="157"/>
      <c r="J9" s="155"/>
      <c r="K9" s="155"/>
      <c r="L9" s="155"/>
      <c r="M9" s="156"/>
      <c r="N9" s="157"/>
      <c r="O9" s="155"/>
      <c r="P9" s="155"/>
      <c r="Q9" s="155"/>
      <c r="R9" s="156"/>
      <c r="S9" s="157"/>
      <c r="T9" s="155"/>
      <c r="U9" s="155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54"/>
      <c r="E10" s="155"/>
      <c r="F10" s="155"/>
      <c r="G10" s="155"/>
      <c r="H10" s="156"/>
      <c r="I10" s="157"/>
      <c r="J10" s="155"/>
      <c r="K10" s="155"/>
      <c r="L10" s="155"/>
      <c r="M10" s="156"/>
      <c r="N10" s="157"/>
      <c r="O10" s="155"/>
      <c r="P10" s="155"/>
      <c r="Q10" s="155"/>
      <c r="R10" s="156"/>
      <c r="S10" s="157"/>
      <c r="T10" s="155"/>
      <c r="U10" s="155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54"/>
      <c r="E11" s="155"/>
      <c r="F11" s="155"/>
      <c r="G11" s="155"/>
      <c r="H11" s="156"/>
      <c r="I11" s="157"/>
      <c r="J11" s="155"/>
      <c r="K11" s="155"/>
      <c r="L11" s="155"/>
      <c r="M11" s="156"/>
      <c r="N11" s="157"/>
      <c r="O11" s="155"/>
      <c r="P11" s="155"/>
      <c r="Q11" s="155"/>
      <c r="R11" s="156"/>
      <c r="S11" s="157"/>
      <c r="T11" s="155"/>
      <c r="U11" s="155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54"/>
      <c r="E12" s="155"/>
      <c r="F12" s="155"/>
      <c r="G12" s="155"/>
      <c r="H12" s="156"/>
      <c r="I12" s="157"/>
      <c r="J12" s="155"/>
      <c r="K12" s="155"/>
      <c r="L12" s="155"/>
      <c r="M12" s="156"/>
      <c r="N12" s="157"/>
      <c r="O12" s="155"/>
      <c r="P12" s="155"/>
      <c r="Q12" s="155"/>
      <c r="R12" s="156"/>
      <c r="S12" s="157"/>
      <c r="T12" s="155"/>
      <c r="U12" s="155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54"/>
      <c r="E13" s="155"/>
      <c r="F13" s="155"/>
      <c r="G13" s="155"/>
      <c r="H13" s="156"/>
      <c r="I13" s="157"/>
      <c r="J13" s="155"/>
      <c r="K13" s="155"/>
      <c r="L13" s="155"/>
      <c r="M13" s="156"/>
      <c r="N13" s="157"/>
      <c r="O13" s="155"/>
      <c r="P13" s="155"/>
      <c r="Q13" s="155"/>
      <c r="R13" s="156"/>
      <c r="S13" s="157"/>
      <c r="T13" s="155"/>
      <c r="U13" s="155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54"/>
      <c r="E14" s="155"/>
      <c r="F14" s="155"/>
      <c r="G14" s="155"/>
      <c r="H14" s="156"/>
      <c r="I14" s="157"/>
      <c r="J14" s="155"/>
      <c r="K14" s="155"/>
      <c r="L14" s="155"/>
      <c r="M14" s="156"/>
      <c r="N14" s="157"/>
      <c r="O14" s="155"/>
      <c r="P14" s="155"/>
      <c r="Q14" s="155"/>
      <c r="R14" s="156"/>
      <c r="S14" s="157"/>
      <c r="T14" s="155"/>
      <c r="U14" s="155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54"/>
      <c r="E15" s="155"/>
      <c r="F15" s="155"/>
      <c r="G15" s="155"/>
      <c r="H15" s="156"/>
      <c r="I15" s="157"/>
      <c r="J15" s="155"/>
      <c r="K15" s="155"/>
      <c r="L15" s="155"/>
      <c r="M15" s="156"/>
      <c r="N15" s="157"/>
      <c r="O15" s="155"/>
      <c r="P15" s="155"/>
      <c r="Q15" s="155"/>
      <c r="R15" s="156"/>
      <c r="S15" s="157"/>
      <c r="T15" s="155"/>
      <c r="U15" s="155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54"/>
      <c r="E16" s="155"/>
      <c r="F16" s="155"/>
      <c r="G16" s="155"/>
      <c r="H16" s="156"/>
      <c r="I16" s="157"/>
      <c r="J16" s="155"/>
      <c r="K16" s="155"/>
      <c r="L16" s="155"/>
      <c r="M16" s="156"/>
      <c r="N16" s="157"/>
      <c r="O16" s="155"/>
      <c r="P16" s="155"/>
      <c r="Q16" s="155"/>
      <c r="R16" s="156"/>
      <c r="S16" s="157"/>
      <c r="T16" s="155"/>
      <c r="U16" s="155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54"/>
      <c r="E17" s="155"/>
      <c r="F17" s="155"/>
      <c r="G17" s="155"/>
      <c r="H17" s="156"/>
      <c r="I17" s="157"/>
      <c r="J17" s="155"/>
      <c r="K17" s="155"/>
      <c r="L17" s="155"/>
      <c r="M17" s="156"/>
      <c r="N17" s="157"/>
      <c r="O17" s="155"/>
      <c r="P17" s="155"/>
      <c r="Q17" s="155"/>
      <c r="R17" s="156"/>
      <c r="S17" s="157"/>
      <c r="T17" s="155"/>
      <c r="U17" s="155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54"/>
      <c r="E18" s="155"/>
      <c r="F18" s="155"/>
      <c r="G18" s="155"/>
      <c r="H18" s="156"/>
      <c r="I18" s="157"/>
      <c r="J18" s="155"/>
      <c r="K18" s="155"/>
      <c r="L18" s="155"/>
      <c r="M18" s="156"/>
      <c r="N18" s="157"/>
      <c r="O18" s="155"/>
      <c r="P18" s="155"/>
      <c r="Q18" s="155"/>
      <c r="R18" s="156"/>
      <c r="S18" s="157"/>
      <c r="T18" s="155"/>
      <c r="U18" s="155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54"/>
      <c r="E19" s="155"/>
      <c r="F19" s="155"/>
      <c r="G19" s="155"/>
      <c r="H19" s="156"/>
      <c r="I19" s="157"/>
      <c r="J19" s="155"/>
      <c r="K19" s="155"/>
      <c r="L19" s="155"/>
      <c r="M19" s="156"/>
      <c r="N19" s="157"/>
      <c r="O19" s="155"/>
      <c r="P19" s="155"/>
      <c r="Q19" s="155"/>
      <c r="R19" s="156"/>
      <c r="S19" s="157"/>
      <c r="T19" s="155"/>
      <c r="U19" s="155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54"/>
      <c r="E20" s="155"/>
      <c r="F20" s="155"/>
      <c r="G20" s="155"/>
      <c r="H20" s="156"/>
      <c r="I20" s="157"/>
      <c r="J20" s="155"/>
      <c r="K20" s="155"/>
      <c r="L20" s="155"/>
      <c r="M20" s="156"/>
      <c r="N20" s="157"/>
      <c r="O20" s="155"/>
      <c r="P20" s="155"/>
      <c r="Q20" s="155"/>
      <c r="R20" s="156"/>
      <c r="S20" s="157"/>
      <c r="T20" s="155"/>
      <c r="U20" s="155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54"/>
      <c r="E21" s="155"/>
      <c r="F21" s="155"/>
      <c r="G21" s="155"/>
      <c r="H21" s="156"/>
      <c r="I21" s="157"/>
      <c r="J21" s="155"/>
      <c r="K21" s="155"/>
      <c r="L21" s="155"/>
      <c r="M21" s="156"/>
      <c r="N21" s="157"/>
      <c r="O21" s="155"/>
      <c r="P21" s="155"/>
      <c r="Q21" s="155"/>
      <c r="R21" s="156"/>
      <c r="S21" s="157"/>
      <c r="T21" s="155"/>
      <c r="U21" s="155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54"/>
      <c r="E22" s="155"/>
      <c r="F22" s="155"/>
      <c r="G22" s="155"/>
      <c r="H22" s="156"/>
      <c r="I22" s="157"/>
      <c r="J22" s="155"/>
      <c r="K22" s="155"/>
      <c r="L22" s="155"/>
      <c r="M22" s="156"/>
      <c r="N22" s="157"/>
      <c r="O22" s="155"/>
      <c r="P22" s="155"/>
      <c r="Q22" s="155"/>
      <c r="R22" s="156"/>
      <c r="S22" s="157"/>
      <c r="T22" s="155"/>
      <c r="U22" s="155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54"/>
      <c r="E23" s="155"/>
      <c r="F23" s="155"/>
      <c r="G23" s="155"/>
      <c r="H23" s="156"/>
      <c r="I23" s="157"/>
      <c r="J23" s="155"/>
      <c r="K23" s="155"/>
      <c r="L23" s="155"/>
      <c r="M23" s="156"/>
      <c r="N23" s="157"/>
      <c r="O23" s="155"/>
      <c r="P23" s="155"/>
      <c r="Q23" s="155"/>
      <c r="R23" s="156"/>
      <c r="S23" s="157"/>
      <c r="T23" s="155"/>
      <c r="U23" s="155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8"/>
      <c r="E24" s="131"/>
      <c r="F24" s="131"/>
      <c r="G24" s="131"/>
      <c r="H24" s="132"/>
      <c r="I24" s="130"/>
      <c r="J24" s="131"/>
      <c r="K24" s="131"/>
      <c r="L24" s="131"/>
      <c r="M24" s="132"/>
      <c r="N24" s="130"/>
      <c r="O24" s="131"/>
      <c r="P24" s="131"/>
      <c r="Q24" s="131"/>
      <c r="R24" s="132"/>
      <c r="S24" s="130"/>
      <c r="T24" s="131"/>
      <c r="U24" s="131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0"/>
      <c r="E25" s="131"/>
      <c r="F25" s="131"/>
      <c r="G25" s="131"/>
      <c r="H25" s="132"/>
      <c r="I25" s="130"/>
      <c r="J25" s="131"/>
      <c r="K25" s="131"/>
      <c r="L25" s="131"/>
      <c r="M25" s="132"/>
      <c r="N25" s="130"/>
      <c r="O25" s="131"/>
      <c r="P25" s="131"/>
      <c r="Q25" s="131"/>
      <c r="R25" s="132"/>
      <c r="S25" s="130"/>
      <c r="T25" s="131"/>
      <c r="U25" s="131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0"/>
      <c r="E26" s="131"/>
      <c r="F26" s="131"/>
      <c r="G26" s="131"/>
      <c r="H26" s="132"/>
      <c r="I26" s="130"/>
      <c r="J26" s="131"/>
      <c r="K26" s="131"/>
      <c r="L26" s="131"/>
      <c r="M26" s="132"/>
      <c r="N26" s="130"/>
      <c r="O26" s="131"/>
      <c r="P26" s="131"/>
      <c r="Q26" s="131"/>
      <c r="R26" s="132"/>
      <c r="S26" s="130"/>
      <c r="T26" s="131"/>
      <c r="U26" s="131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0"/>
      <c r="E27" s="131"/>
      <c r="F27" s="131"/>
      <c r="G27" s="131"/>
      <c r="H27" s="132"/>
      <c r="I27" s="130"/>
      <c r="J27" s="131"/>
      <c r="K27" s="131"/>
      <c r="L27" s="131"/>
      <c r="M27" s="132"/>
      <c r="N27" s="130"/>
      <c r="O27" s="131"/>
      <c r="P27" s="131"/>
      <c r="Q27" s="131"/>
      <c r="R27" s="132"/>
      <c r="S27" s="130"/>
      <c r="T27" s="131"/>
      <c r="U27" s="131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0"/>
      <c r="E28" s="131"/>
      <c r="F28" s="131"/>
      <c r="G28" s="131"/>
      <c r="H28" s="132"/>
      <c r="I28" s="130"/>
      <c r="J28" s="131"/>
      <c r="K28" s="131"/>
      <c r="L28" s="131"/>
      <c r="M28" s="132"/>
      <c r="N28" s="130"/>
      <c r="O28" s="131"/>
      <c r="P28" s="131"/>
      <c r="Q28" s="131"/>
      <c r="R28" s="132"/>
      <c r="S28" s="130"/>
      <c r="T28" s="131"/>
      <c r="U28" s="131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3"/>
      <c r="F29" s="133"/>
      <c r="G29" s="133"/>
      <c r="H29" s="134"/>
      <c r="I29" s="189"/>
      <c r="J29" s="133"/>
      <c r="K29" s="133"/>
      <c r="L29" s="133"/>
      <c r="M29" s="134"/>
      <c r="N29" s="189"/>
      <c r="O29" s="133"/>
      <c r="P29" s="133"/>
      <c r="Q29" s="133"/>
      <c r="R29" s="134"/>
      <c r="S29" s="189"/>
      <c r="T29" s="133"/>
      <c r="U29" s="133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V4:W4"/>
    <mergeCell ref="I4:J4"/>
    <mergeCell ref="G4:H4"/>
    <mergeCell ref="G31:H31"/>
    <mergeCell ref="B30:B31"/>
    <mergeCell ref="Q31:R31"/>
    <mergeCell ref="L30:M30"/>
    <mergeCell ref="B24:C24"/>
    <mergeCell ref="B29:C29"/>
    <mergeCell ref="Q30:R30"/>
    <mergeCell ref="B25:C25"/>
    <mergeCell ref="B26:C26"/>
    <mergeCell ref="A5:A6"/>
    <mergeCell ref="B27:C27"/>
    <mergeCell ref="B28:C28"/>
    <mergeCell ref="V2:W3"/>
    <mergeCell ref="D5:H5"/>
    <mergeCell ref="I5:M5"/>
    <mergeCell ref="N5:R5"/>
    <mergeCell ref="S5:W5"/>
    <mergeCell ref="D4:E4"/>
    <mergeCell ref="N4:O4"/>
    <mergeCell ref="A30:A31"/>
    <mergeCell ref="A2:A4"/>
    <mergeCell ref="A1:X1"/>
    <mergeCell ref="L31:M31"/>
    <mergeCell ref="L4:M4"/>
    <mergeCell ref="Q4:R4"/>
    <mergeCell ref="S4:T4"/>
    <mergeCell ref="D3:U3"/>
    <mergeCell ref="X2:X31"/>
    <mergeCell ref="D30:F31"/>
    <mergeCell ref="U34:V34"/>
    <mergeCell ref="B36:C36"/>
    <mergeCell ref="G30:H30"/>
    <mergeCell ref="S30:U31"/>
    <mergeCell ref="Z1:AC4"/>
    <mergeCell ref="Y1:Y4"/>
    <mergeCell ref="A32:X32"/>
    <mergeCell ref="I30:K31"/>
    <mergeCell ref="V30:W30"/>
    <mergeCell ref="V31:W31"/>
    <mergeCell ref="B34:C34"/>
    <mergeCell ref="B35:C35"/>
    <mergeCell ref="N30:P31"/>
    <mergeCell ref="D2:U2"/>
    <mergeCell ref="A37:X37"/>
    <mergeCell ref="A33:X33"/>
    <mergeCell ref="W34:X36"/>
    <mergeCell ref="A34:A36"/>
    <mergeCell ref="U36:V36"/>
    <mergeCell ref="U35:V35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Results'!B19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Results'!$C$19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0"/>
      <c r="E7" s="151"/>
      <c r="F7" s="151"/>
      <c r="G7" s="151"/>
      <c r="H7" s="152"/>
      <c r="I7" s="153"/>
      <c r="J7" s="151"/>
      <c r="K7" s="151"/>
      <c r="L7" s="151"/>
      <c r="M7" s="152"/>
      <c r="N7" s="153"/>
      <c r="O7" s="151"/>
      <c r="P7" s="151"/>
      <c r="Q7" s="151"/>
      <c r="R7" s="152"/>
      <c r="S7" s="153"/>
      <c r="T7" s="151"/>
      <c r="U7" s="151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54"/>
      <c r="E8" s="155"/>
      <c r="F8" s="155"/>
      <c r="G8" s="155"/>
      <c r="H8" s="156"/>
      <c r="I8" s="157"/>
      <c r="J8" s="155"/>
      <c r="K8" s="155"/>
      <c r="L8" s="155"/>
      <c r="M8" s="156"/>
      <c r="N8" s="157"/>
      <c r="O8" s="155"/>
      <c r="P8" s="155"/>
      <c r="Q8" s="155"/>
      <c r="R8" s="156"/>
      <c r="S8" s="157"/>
      <c r="T8" s="155"/>
      <c r="U8" s="155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54"/>
      <c r="E9" s="155"/>
      <c r="F9" s="155"/>
      <c r="G9" s="155"/>
      <c r="H9" s="156"/>
      <c r="I9" s="157"/>
      <c r="J9" s="155"/>
      <c r="K9" s="155"/>
      <c r="L9" s="155"/>
      <c r="M9" s="156"/>
      <c r="N9" s="157"/>
      <c r="O9" s="155"/>
      <c r="P9" s="155"/>
      <c r="Q9" s="155"/>
      <c r="R9" s="156"/>
      <c r="S9" s="157"/>
      <c r="T9" s="155"/>
      <c r="U9" s="155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54"/>
      <c r="E10" s="155"/>
      <c r="F10" s="155"/>
      <c r="G10" s="155"/>
      <c r="H10" s="156"/>
      <c r="I10" s="157"/>
      <c r="J10" s="155"/>
      <c r="K10" s="155"/>
      <c r="L10" s="155"/>
      <c r="M10" s="156"/>
      <c r="N10" s="157"/>
      <c r="O10" s="155"/>
      <c r="P10" s="155"/>
      <c r="Q10" s="155"/>
      <c r="R10" s="156"/>
      <c r="S10" s="157"/>
      <c r="T10" s="155"/>
      <c r="U10" s="155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54"/>
      <c r="E11" s="155"/>
      <c r="F11" s="155"/>
      <c r="G11" s="155"/>
      <c r="H11" s="156"/>
      <c r="I11" s="157"/>
      <c r="J11" s="155"/>
      <c r="K11" s="155"/>
      <c r="L11" s="155"/>
      <c r="M11" s="156"/>
      <c r="N11" s="157"/>
      <c r="O11" s="155"/>
      <c r="P11" s="155"/>
      <c r="Q11" s="155"/>
      <c r="R11" s="156"/>
      <c r="S11" s="157"/>
      <c r="T11" s="155"/>
      <c r="U11" s="155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54"/>
      <c r="E12" s="155"/>
      <c r="F12" s="155"/>
      <c r="G12" s="155"/>
      <c r="H12" s="156"/>
      <c r="I12" s="157"/>
      <c r="J12" s="155"/>
      <c r="K12" s="155"/>
      <c r="L12" s="155"/>
      <c r="M12" s="156"/>
      <c r="N12" s="157"/>
      <c r="O12" s="155"/>
      <c r="P12" s="155"/>
      <c r="Q12" s="155"/>
      <c r="R12" s="156"/>
      <c r="S12" s="157"/>
      <c r="T12" s="155"/>
      <c r="U12" s="155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54"/>
      <c r="E13" s="155"/>
      <c r="F13" s="155"/>
      <c r="G13" s="155"/>
      <c r="H13" s="156"/>
      <c r="I13" s="157"/>
      <c r="J13" s="155"/>
      <c r="K13" s="155"/>
      <c r="L13" s="155"/>
      <c r="M13" s="156"/>
      <c r="N13" s="157"/>
      <c r="O13" s="155"/>
      <c r="P13" s="155"/>
      <c r="Q13" s="155"/>
      <c r="R13" s="156"/>
      <c r="S13" s="157"/>
      <c r="T13" s="155"/>
      <c r="U13" s="155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54"/>
      <c r="E14" s="155"/>
      <c r="F14" s="155"/>
      <c r="G14" s="155"/>
      <c r="H14" s="156"/>
      <c r="I14" s="157"/>
      <c r="J14" s="155"/>
      <c r="K14" s="155"/>
      <c r="L14" s="155"/>
      <c r="M14" s="156"/>
      <c r="N14" s="157"/>
      <c r="O14" s="155"/>
      <c r="P14" s="155"/>
      <c r="Q14" s="155"/>
      <c r="R14" s="156"/>
      <c r="S14" s="157"/>
      <c r="T14" s="155"/>
      <c r="U14" s="155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54"/>
      <c r="E15" s="155"/>
      <c r="F15" s="155"/>
      <c r="G15" s="155"/>
      <c r="H15" s="156"/>
      <c r="I15" s="157"/>
      <c r="J15" s="155"/>
      <c r="K15" s="155"/>
      <c r="L15" s="155"/>
      <c r="M15" s="156"/>
      <c r="N15" s="157"/>
      <c r="O15" s="155"/>
      <c r="P15" s="155"/>
      <c r="Q15" s="155"/>
      <c r="R15" s="156"/>
      <c r="S15" s="157"/>
      <c r="T15" s="155"/>
      <c r="U15" s="155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54"/>
      <c r="E16" s="155"/>
      <c r="F16" s="155"/>
      <c r="G16" s="155"/>
      <c r="H16" s="156"/>
      <c r="I16" s="157"/>
      <c r="J16" s="155"/>
      <c r="K16" s="155"/>
      <c r="L16" s="155"/>
      <c r="M16" s="156"/>
      <c r="N16" s="157"/>
      <c r="O16" s="155"/>
      <c r="P16" s="155"/>
      <c r="Q16" s="155"/>
      <c r="R16" s="156"/>
      <c r="S16" s="157"/>
      <c r="T16" s="155"/>
      <c r="U16" s="155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54"/>
      <c r="E17" s="155"/>
      <c r="F17" s="155"/>
      <c r="G17" s="155"/>
      <c r="H17" s="156"/>
      <c r="I17" s="157"/>
      <c r="J17" s="155"/>
      <c r="K17" s="155"/>
      <c r="L17" s="155"/>
      <c r="M17" s="156"/>
      <c r="N17" s="157"/>
      <c r="O17" s="155"/>
      <c r="P17" s="155"/>
      <c r="Q17" s="155"/>
      <c r="R17" s="156"/>
      <c r="S17" s="157"/>
      <c r="T17" s="155"/>
      <c r="U17" s="155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54"/>
      <c r="E18" s="155"/>
      <c r="F18" s="155"/>
      <c r="G18" s="155"/>
      <c r="H18" s="156"/>
      <c r="I18" s="157"/>
      <c r="J18" s="155"/>
      <c r="K18" s="155"/>
      <c r="L18" s="155"/>
      <c r="M18" s="156"/>
      <c r="N18" s="157"/>
      <c r="O18" s="155"/>
      <c r="P18" s="155"/>
      <c r="Q18" s="155"/>
      <c r="R18" s="156"/>
      <c r="S18" s="157"/>
      <c r="T18" s="155"/>
      <c r="U18" s="155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54"/>
      <c r="E19" s="155"/>
      <c r="F19" s="155"/>
      <c r="G19" s="155"/>
      <c r="H19" s="156"/>
      <c r="I19" s="157"/>
      <c r="J19" s="155"/>
      <c r="K19" s="155"/>
      <c r="L19" s="155"/>
      <c r="M19" s="156"/>
      <c r="N19" s="157"/>
      <c r="O19" s="155"/>
      <c r="P19" s="155"/>
      <c r="Q19" s="155"/>
      <c r="R19" s="156"/>
      <c r="S19" s="157"/>
      <c r="T19" s="155"/>
      <c r="U19" s="155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54"/>
      <c r="E20" s="155"/>
      <c r="F20" s="155"/>
      <c r="G20" s="155"/>
      <c r="H20" s="156"/>
      <c r="I20" s="157"/>
      <c r="J20" s="155"/>
      <c r="K20" s="155"/>
      <c r="L20" s="155"/>
      <c r="M20" s="156"/>
      <c r="N20" s="157"/>
      <c r="O20" s="155"/>
      <c r="P20" s="155"/>
      <c r="Q20" s="155"/>
      <c r="R20" s="156"/>
      <c r="S20" s="157"/>
      <c r="T20" s="155"/>
      <c r="U20" s="155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54"/>
      <c r="E21" s="155"/>
      <c r="F21" s="155"/>
      <c r="G21" s="155"/>
      <c r="H21" s="156"/>
      <c r="I21" s="157"/>
      <c r="J21" s="155"/>
      <c r="K21" s="155"/>
      <c r="L21" s="155"/>
      <c r="M21" s="156"/>
      <c r="N21" s="157"/>
      <c r="O21" s="155"/>
      <c r="P21" s="155"/>
      <c r="Q21" s="155"/>
      <c r="R21" s="156"/>
      <c r="S21" s="157"/>
      <c r="T21" s="155"/>
      <c r="U21" s="155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54"/>
      <c r="E22" s="155"/>
      <c r="F22" s="155"/>
      <c r="G22" s="155"/>
      <c r="H22" s="156"/>
      <c r="I22" s="157"/>
      <c r="J22" s="155"/>
      <c r="K22" s="155"/>
      <c r="L22" s="155"/>
      <c r="M22" s="156"/>
      <c r="N22" s="157"/>
      <c r="O22" s="155"/>
      <c r="P22" s="155"/>
      <c r="Q22" s="155"/>
      <c r="R22" s="156"/>
      <c r="S22" s="157"/>
      <c r="T22" s="155"/>
      <c r="U22" s="155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54"/>
      <c r="E23" s="155"/>
      <c r="F23" s="155"/>
      <c r="G23" s="155"/>
      <c r="H23" s="156"/>
      <c r="I23" s="157"/>
      <c r="J23" s="155"/>
      <c r="K23" s="155"/>
      <c r="L23" s="155"/>
      <c r="M23" s="156"/>
      <c r="N23" s="157"/>
      <c r="O23" s="155"/>
      <c r="P23" s="155"/>
      <c r="Q23" s="155"/>
      <c r="R23" s="156"/>
      <c r="S23" s="157"/>
      <c r="T23" s="155"/>
      <c r="U23" s="155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8"/>
      <c r="E24" s="131"/>
      <c r="F24" s="131"/>
      <c r="G24" s="131"/>
      <c r="H24" s="132"/>
      <c r="I24" s="130"/>
      <c r="J24" s="131"/>
      <c r="K24" s="131"/>
      <c r="L24" s="131"/>
      <c r="M24" s="132"/>
      <c r="N24" s="130"/>
      <c r="O24" s="131"/>
      <c r="P24" s="131"/>
      <c r="Q24" s="131"/>
      <c r="R24" s="132"/>
      <c r="S24" s="130"/>
      <c r="T24" s="131"/>
      <c r="U24" s="131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0"/>
      <c r="E25" s="131"/>
      <c r="F25" s="131"/>
      <c r="G25" s="131"/>
      <c r="H25" s="132"/>
      <c r="I25" s="130"/>
      <c r="J25" s="131"/>
      <c r="K25" s="131"/>
      <c r="L25" s="131"/>
      <c r="M25" s="132"/>
      <c r="N25" s="130"/>
      <c r="O25" s="131"/>
      <c r="P25" s="131"/>
      <c r="Q25" s="131"/>
      <c r="R25" s="132"/>
      <c r="S25" s="130"/>
      <c r="T25" s="131"/>
      <c r="U25" s="131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0"/>
      <c r="E26" s="131"/>
      <c r="F26" s="131"/>
      <c r="G26" s="131"/>
      <c r="H26" s="132"/>
      <c r="I26" s="130"/>
      <c r="J26" s="131"/>
      <c r="K26" s="131"/>
      <c r="L26" s="131"/>
      <c r="M26" s="132"/>
      <c r="N26" s="130"/>
      <c r="O26" s="131"/>
      <c r="P26" s="131"/>
      <c r="Q26" s="131"/>
      <c r="R26" s="132"/>
      <c r="S26" s="130"/>
      <c r="T26" s="131"/>
      <c r="U26" s="131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0"/>
      <c r="E27" s="131"/>
      <c r="F27" s="131"/>
      <c r="G27" s="131"/>
      <c r="H27" s="132"/>
      <c r="I27" s="130"/>
      <c r="J27" s="131"/>
      <c r="K27" s="131"/>
      <c r="L27" s="131"/>
      <c r="M27" s="132"/>
      <c r="N27" s="130"/>
      <c r="O27" s="131"/>
      <c r="P27" s="131"/>
      <c r="Q27" s="131"/>
      <c r="R27" s="132"/>
      <c r="S27" s="130"/>
      <c r="T27" s="131"/>
      <c r="U27" s="131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0"/>
      <c r="E28" s="131"/>
      <c r="F28" s="131"/>
      <c r="G28" s="131"/>
      <c r="H28" s="132"/>
      <c r="I28" s="130"/>
      <c r="J28" s="131"/>
      <c r="K28" s="131"/>
      <c r="L28" s="131"/>
      <c r="M28" s="132"/>
      <c r="N28" s="130"/>
      <c r="O28" s="131"/>
      <c r="P28" s="131"/>
      <c r="Q28" s="131"/>
      <c r="R28" s="132"/>
      <c r="S28" s="130"/>
      <c r="T28" s="131"/>
      <c r="U28" s="131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3"/>
      <c r="F29" s="133"/>
      <c r="G29" s="133"/>
      <c r="H29" s="134"/>
      <c r="I29" s="189"/>
      <c r="J29" s="133"/>
      <c r="K29" s="133"/>
      <c r="L29" s="133"/>
      <c r="M29" s="134"/>
      <c r="N29" s="189"/>
      <c r="O29" s="133"/>
      <c r="P29" s="133"/>
      <c r="Q29" s="133"/>
      <c r="R29" s="134"/>
      <c r="S29" s="189"/>
      <c r="T29" s="133"/>
      <c r="U29" s="133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B26:C26"/>
    <mergeCell ref="N4:O4"/>
    <mergeCell ref="L4:M4"/>
    <mergeCell ref="B24:C24"/>
    <mergeCell ref="N5:R5"/>
    <mergeCell ref="B25:C25"/>
    <mergeCell ref="A2:A4"/>
    <mergeCell ref="D3:U3"/>
    <mergeCell ref="I4:J4"/>
    <mergeCell ref="G4:H4"/>
    <mergeCell ref="V2:W3"/>
    <mergeCell ref="D5:H5"/>
    <mergeCell ref="N30:P31"/>
    <mergeCell ref="L31:M31"/>
    <mergeCell ref="S30:U31"/>
    <mergeCell ref="G31:H31"/>
    <mergeCell ref="A30:A31"/>
    <mergeCell ref="A5:A6"/>
    <mergeCell ref="G30:H30"/>
    <mergeCell ref="B29:C29"/>
    <mergeCell ref="B27:C27"/>
    <mergeCell ref="B28:C28"/>
    <mergeCell ref="Z1:AC4"/>
    <mergeCell ref="Y1:Y4"/>
    <mergeCell ref="D2:U2"/>
    <mergeCell ref="S5:W5"/>
    <mergeCell ref="D4:E4"/>
    <mergeCell ref="V4:W4"/>
    <mergeCell ref="S4:T4"/>
    <mergeCell ref="A1:X1"/>
    <mergeCell ref="Q4:R4"/>
    <mergeCell ref="I5:M5"/>
    <mergeCell ref="A37:X37"/>
    <mergeCell ref="A33:X33"/>
    <mergeCell ref="W34:X36"/>
    <mergeCell ref="A34:A36"/>
    <mergeCell ref="B34:C34"/>
    <mergeCell ref="B35:C35"/>
    <mergeCell ref="B36:C36"/>
    <mergeCell ref="U36:V36"/>
    <mergeCell ref="U35:V35"/>
    <mergeCell ref="U34:V34"/>
    <mergeCell ref="A32:X32"/>
    <mergeCell ref="V30:W30"/>
    <mergeCell ref="V31:W31"/>
    <mergeCell ref="Q30:R30"/>
    <mergeCell ref="B30:B31"/>
    <mergeCell ref="Q31:R31"/>
    <mergeCell ref="L30:M30"/>
    <mergeCell ref="X2:X31"/>
    <mergeCell ref="D30:F31"/>
    <mergeCell ref="I30:K31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Results'!B20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Results'!$C$20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0"/>
      <c r="E7" s="151"/>
      <c r="F7" s="151"/>
      <c r="G7" s="151"/>
      <c r="H7" s="152"/>
      <c r="I7" s="153"/>
      <c r="J7" s="151"/>
      <c r="K7" s="151"/>
      <c r="L7" s="151"/>
      <c r="M7" s="152"/>
      <c r="N7" s="153"/>
      <c r="O7" s="151"/>
      <c r="P7" s="151"/>
      <c r="Q7" s="151"/>
      <c r="R7" s="152"/>
      <c r="S7" s="153"/>
      <c r="T7" s="151"/>
      <c r="U7" s="151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54"/>
      <c r="E8" s="155"/>
      <c r="F8" s="155"/>
      <c r="G8" s="155"/>
      <c r="H8" s="156"/>
      <c r="I8" s="157"/>
      <c r="J8" s="155"/>
      <c r="K8" s="155"/>
      <c r="L8" s="155"/>
      <c r="M8" s="156"/>
      <c r="N8" s="157"/>
      <c r="O8" s="155"/>
      <c r="P8" s="155"/>
      <c r="Q8" s="155"/>
      <c r="R8" s="156"/>
      <c r="S8" s="157"/>
      <c r="T8" s="155"/>
      <c r="U8" s="155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54"/>
      <c r="E9" s="155"/>
      <c r="F9" s="155"/>
      <c r="G9" s="155"/>
      <c r="H9" s="156"/>
      <c r="I9" s="157"/>
      <c r="J9" s="155"/>
      <c r="K9" s="155"/>
      <c r="L9" s="155"/>
      <c r="M9" s="156"/>
      <c r="N9" s="157"/>
      <c r="O9" s="155"/>
      <c r="P9" s="155"/>
      <c r="Q9" s="155"/>
      <c r="R9" s="156"/>
      <c r="S9" s="157"/>
      <c r="T9" s="155"/>
      <c r="U9" s="155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54"/>
      <c r="E10" s="155"/>
      <c r="F10" s="155"/>
      <c r="G10" s="155"/>
      <c r="H10" s="156"/>
      <c r="I10" s="157"/>
      <c r="J10" s="155"/>
      <c r="K10" s="155"/>
      <c r="L10" s="155"/>
      <c r="M10" s="156"/>
      <c r="N10" s="157"/>
      <c r="O10" s="155"/>
      <c r="P10" s="155"/>
      <c r="Q10" s="155"/>
      <c r="R10" s="156"/>
      <c r="S10" s="157"/>
      <c r="T10" s="155"/>
      <c r="U10" s="155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54"/>
      <c r="E11" s="155"/>
      <c r="F11" s="155"/>
      <c r="G11" s="155"/>
      <c r="H11" s="156"/>
      <c r="I11" s="157"/>
      <c r="J11" s="155"/>
      <c r="K11" s="155"/>
      <c r="L11" s="155"/>
      <c r="M11" s="156"/>
      <c r="N11" s="157"/>
      <c r="O11" s="155"/>
      <c r="P11" s="155"/>
      <c r="Q11" s="155"/>
      <c r="R11" s="156"/>
      <c r="S11" s="157"/>
      <c r="T11" s="155"/>
      <c r="U11" s="155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54"/>
      <c r="E12" s="155"/>
      <c r="F12" s="155"/>
      <c r="G12" s="155"/>
      <c r="H12" s="156"/>
      <c r="I12" s="157"/>
      <c r="J12" s="155"/>
      <c r="K12" s="155"/>
      <c r="L12" s="155"/>
      <c r="M12" s="156"/>
      <c r="N12" s="157"/>
      <c r="O12" s="155"/>
      <c r="P12" s="155"/>
      <c r="Q12" s="155"/>
      <c r="R12" s="156"/>
      <c r="S12" s="157"/>
      <c r="T12" s="155"/>
      <c r="U12" s="155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54"/>
      <c r="E13" s="155"/>
      <c r="F13" s="155"/>
      <c r="G13" s="155"/>
      <c r="H13" s="156"/>
      <c r="I13" s="157"/>
      <c r="J13" s="155"/>
      <c r="K13" s="155"/>
      <c r="L13" s="155"/>
      <c r="M13" s="156"/>
      <c r="N13" s="157"/>
      <c r="O13" s="155"/>
      <c r="P13" s="155"/>
      <c r="Q13" s="155"/>
      <c r="R13" s="156"/>
      <c r="S13" s="157"/>
      <c r="T13" s="155"/>
      <c r="U13" s="155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54"/>
      <c r="E14" s="155"/>
      <c r="F14" s="155"/>
      <c r="G14" s="155"/>
      <c r="H14" s="156"/>
      <c r="I14" s="157"/>
      <c r="J14" s="155"/>
      <c r="K14" s="155"/>
      <c r="L14" s="155"/>
      <c r="M14" s="156"/>
      <c r="N14" s="157"/>
      <c r="O14" s="155"/>
      <c r="P14" s="155"/>
      <c r="Q14" s="155"/>
      <c r="R14" s="156"/>
      <c r="S14" s="157"/>
      <c r="T14" s="155"/>
      <c r="U14" s="155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54"/>
      <c r="E15" s="155"/>
      <c r="F15" s="155"/>
      <c r="G15" s="155"/>
      <c r="H15" s="156"/>
      <c r="I15" s="157"/>
      <c r="J15" s="155"/>
      <c r="K15" s="155"/>
      <c r="L15" s="155"/>
      <c r="M15" s="156"/>
      <c r="N15" s="157"/>
      <c r="O15" s="155"/>
      <c r="P15" s="155"/>
      <c r="Q15" s="155"/>
      <c r="R15" s="156"/>
      <c r="S15" s="157"/>
      <c r="T15" s="155"/>
      <c r="U15" s="155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54"/>
      <c r="E16" s="155"/>
      <c r="F16" s="155"/>
      <c r="G16" s="155"/>
      <c r="H16" s="156"/>
      <c r="I16" s="157"/>
      <c r="J16" s="155"/>
      <c r="K16" s="155"/>
      <c r="L16" s="155"/>
      <c r="M16" s="156"/>
      <c r="N16" s="157"/>
      <c r="O16" s="155"/>
      <c r="P16" s="155"/>
      <c r="Q16" s="155"/>
      <c r="R16" s="156"/>
      <c r="S16" s="157"/>
      <c r="T16" s="155"/>
      <c r="U16" s="155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54"/>
      <c r="E17" s="155"/>
      <c r="F17" s="155"/>
      <c r="G17" s="155"/>
      <c r="H17" s="156"/>
      <c r="I17" s="157"/>
      <c r="J17" s="155"/>
      <c r="K17" s="155"/>
      <c r="L17" s="155"/>
      <c r="M17" s="156"/>
      <c r="N17" s="157"/>
      <c r="O17" s="155"/>
      <c r="P17" s="155"/>
      <c r="Q17" s="155"/>
      <c r="R17" s="156"/>
      <c r="S17" s="157"/>
      <c r="T17" s="155"/>
      <c r="U17" s="155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54"/>
      <c r="E18" s="155"/>
      <c r="F18" s="155"/>
      <c r="G18" s="155"/>
      <c r="H18" s="156"/>
      <c r="I18" s="157"/>
      <c r="J18" s="155"/>
      <c r="K18" s="155"/>
      <c r="L18" s="155"/>
      <c r="M18" s="156"/>
      <c r="N18" s="157"/>
      <c r="O18" s="155"/>
      <c r="P18" s="155"/>
      <c r="Q18" s="155"/>
      <c r="R18" s="156"/>
      <c r="S18" s="157"/>
      <c r="T18" s="155"/>
      <c r="U18" s="155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54"/>
      <c r="E19" s="155"/>
      <c r="F19" s="155"/>
      <c r="G19" s="155"/>
      <c r="H19" s="156"/>
      <c r="I19" s="157"/>
      <c r="J19" s="155"/>
      <c r="K19" s="155"/>
      <c r="L19" s="155"/>
      <c r="M19" s="156"/>
      <c r="N19" s="157"/>
      <c r="O19" s="155"/>
      <c r="P19" s="155"/>
      <c r="Q19" s="155"/>
      <c r="R19" s="156"/>
      <c r="S19" s="157"/>
      <c r="T19" s="155"/>
      <c r="U19" s="155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54"/>
      <c r="E20" s="155"/>
      <c r="F20" s="155"/>
      <c r="G20" s="155"/>
      <c r="H20" s="156"/>
      <c r="I20" s="157"/>
      <c r="J20" s="155"/>
      <c r="K20" s="155"/>
      <c r="L20" s="155"/>
      <c r="M20" s="156"/>
      <c r="N20" s="157"/>
      <c r="O20" s="155"/>
      <c r="P20" s="155"/>
      <c r="Q20" s="155"/>
      <c r="R20" s="156"/>
      <c r="S20" s="157"/>
      <c r="T20" s="155"/>
      <c r="U20" s="155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54"/>
      <c r="E21" s="155"/>
      <c r="F21" s="155"/>
      <c r="G21" s="155"/>
      <c r="H21" s="156"/>
      <c r="I21" s="157"/>
      <c r="J21" s="155"/>
      <c r="K21" s="155"/>
      <c r="L21" s="155"/>
      <c r="M21" s="156"/>
      <c r="N21" s="157"/>
      <c r="O21" s="155"/>
      <c r="P21" s="155"/>
      <c r="Q21" s="155"/>
      <c r="R21" s="156"/>
      <c r="S21" s="157"/>
      <c r="T21" s="155"/>
      <c r="U21" s="155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54"/>
      <c r="E22" s="155"/>
      <c r="F22" s="155"/>
      <c r="G22" s="155"/>
      <c r="H22" s="156"/>
      <c r="I22" s="157"/>
      <c r="J22" s="155"/>
      <c r="K22" s="155"/>
      <c r="L22" s="155"/>
      <c r="M22" s="156"/>
      <c r="N22" s="157"/>
      <c r="O22" s="155"/>
      <c r="P22" s="155"/>
      <c r="Q22" s="155"/>
      <c r="R22" s="156"/>
      <c r="S22" s="157"/>
      <c r="T22" s="155"/>
      <c r="U22" s="155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54"/>
      <c r="E23" s="155"/>
      <c r="F23" s="155"/>
      <c r="G23" s="155"/>
      <c r="H23" s="156"/>
      <c r="I23" s="157"/>
      <c r="J23" s="155"/>
      <c r="K23" s="155"/>
      <c r="L23" s="155"/>
      <c r="M23" s="156"/>
      <c r="N23" s="157"/>
      <c r="O23" s="155"/>
      <c r="P23" s="155"/>
      <c r="Q23" s="155"/>
      <c r="R23" s="156"/>
      <c r="S23" s="157"/>
      <c r="T23" s="155"/>
      <c r="U23" s="155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8"/>
      <c r="E24" s="131"/>
      <c r="F24" s="131"/>
      <c r="G24" s="131"/>
      <c r="H24" s="132"/>
      <c r="I24" s="130"/>
      <c r="J24" s="131"/>
      <c r="K24" s="131"/>
      <c r="L24" s="131"/>
      <c r="M24" s="132"/>
      <c r="N24" s="130"/>
      <c r="O24" s="131"/>
      <c r="P24" s="131"/>
      <c r="Q24" s="131"/>
      <c r="R24" s="132"/>
      <c r="S24" s="130"/>
      <c r="T24" s="131"/>
      <c r="U24" s="131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0"/>
      <c r="E25" s="131"/>
      <c r="F25" s="131"/>
      <c r="G25" s="131"/>
      <c r="H25" s="132"/>
      <c r="I25" s="130"/>
      <c r="J25" s="131"/>
      <c r="K25" s="131"/>
      <c r="L25" s="131"/>
      <c r="M25" s="132"/>
      <c r="N25" s="130"/>
      <c r="O25" s="131"/>
      <c r="P25" s="131"/>
      <c r="Q25" s="131"/>
      <c r="R25" s="132"/>
      <c r="S25" s="130"/>
      <c r="T25" s="131"/>
      <c r="U25" s="131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0"/>
      <c r="E26" s="131"/>
      <c r="F26" s="131"/>
      <c r="G26" s="131"/>
      <c r="H26" s="132"/>
      <c r="I26" s="130"/>
      <c r="J26" s="131"/>
      <c r="K26" s="131"/>
      <c r="L26" s="131"/>
      <c r="M26" s="132"/>
      <c r="N26" s="130"/>
      <c r="O26" s="131"/>
      <c r="P26" s="131"/>
      <c r="Q26" s="131"/>
      <c r="R26" s="132"/>
      <c r="S26" s="130"/>
      <c r="T26" s="131"/>
      <c r="U26" s="131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0"/>
      <c r="E27" s="131"/>
      <c r="F27" s="131"/>
      <c r="G27" s="131"/>
      <c r="H27" s="132"/>
      <c r="I27" s="130"/>
      <c r="J27" s="131"/>
      <c r="K27" s="131"/>
      <c r="L27" s="131"/>
      <c r="M27" s="132"/>
      <c r="N27" s="130"/>
      <c r="O27" s="131"/>
      <c r="P27" s="131"/>
      <c r="Q27" s="131"/>
      <c r="R27" s="132"/>
      <c r="S27" s="130"/>
      <c r="T27" s="131"/>
      <c r="U27" s="131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0"/>
      <c r="E28" s="131"/>
      <c r="F28" s="131"/>
      <c r="G28" s="131"/>
      <c r="H28" s="132"/>
      <c r="I28" s="130"/>
      <c r="J28" s="131"/>
      <c r="K28" s="131"/>
      <c r="L28" s="131"/>
      <c r="M28" s="132"/>
      <c r="N28" s="130"/>
      <c r="O28" s="131"/>
      <c r="P28" s="131"/>
      <c r="Q28" s="131"/>
      <c r="R28" s="132"/>
      <c r="S28" s="130"/>
      <c r="T28" s="131"/>
      <c r="U28" s="131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3"/>
      <c r="F29" s="133"/>
      <c r="G29" s="133"/>
      <c r="H29" s="134"/>
      <c r="I29" s="189"/>
      <c r="J29" s="133"/>
      <c r="K29" s="133"/>
      <c r="L29" s="133"/>
      <c r="M29" s="134"/>
      <c r="N29" s="189"/>
      <c r="O29" s="133"/>
      <c r="P29" s="133"/>
      <c r="Q29" s="133"/>
      <c r="R29" s="134"/>
      <c r="S29" s="189"/>
      <c r="T29" s="133"/>
      <c r="U29" s="133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V4:W4"/>
    <mergeCell ref="I4:J4"/>
    <mergeCell ref="G4:H4"/>
    <mergeCell ref="G31:H31"/>
    <mergeCell ref="B30:B31"/>
    <mergeCell ref="Q31:R31"/>
    <mergeCell ref="L30:M30"/>
    <mergeCell ref="B24:C24"/>
    <mergeCell ref="B29:C29"/>
    <mergeCell ref="Q30:R30"/>
    <mergeCell ref="B25:C25"/>
    <mergeCell ref="B26:C26"/>
    <mergeCell ref="A5:A6"/>
    <mergeCell ref="B27:C27"/>
    <mergeCell ref="B28:C28"/>
    <mergeCell ref="V2:W3"/>
    <mergeCell ref="D5:H5"/>
    <mergeCell ref="I5:M5"/>
    <mergeCell ref="N5:R5"/>
    <mergeCell ref="S5:W5"/>
    <mergeCell ref="D4:E4"/>
    <mergeCell ref="N4:O4"/>
    <mergeCell ref="A30:A31"/>
    <mergeCell ref="A2:A4"/>
    <mergeCell ref="A1:X1"/>
    <mergeCell ref="L31:M31"/>
    <mergeCell ref="L4:M4"/>
    <mergeCell ref="Q4:R4"/>
    <mergeCell ref="S4:T4"/>
    <mergeCell ref="D3:U3"/>
    <mergeCell ref="X2:X31"/>
    <mergeCell ref="D30:F31"/>
    <mergeCell ref="U34:V34"/>
    <mergeCell ref="B36:C36"/>
    <mergeCell ref="G30:H30"/>
    <mergeCell ref="S30:U31"/>
    <mergeCell ref="Z1:AC4"/>
    <mergeCell ref="Y1:Y4"/>
    <mergeCell ref="A32:X32"/>
    <mergeCell ref="I30:K31"/>
    <mergeCell ref="V30:W30"/>
    <mergeCell ref="V31:W31"/>
    <mergeCell ref="B34:C34"/>
    <mergeCell ref="B35:C35"/>
    <mergeCell ref="N30:P31"/>
    <mergeCell ref="D2:U2"/>
    <mergeCell ref="A37:X37"/>
    <mergeCell ref="A33:X33"/>
    <mergeCell ref="W34:X36"/>
    <mergeCell ref="A34:A36"/>
    <mergeCell ref="U36:V36"/>
    <mergeCell ref="U35:V35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R14" sqref="R14"/>
    </sheetView>
  </sheetViews>
  <sheetFormatPr defaultColWidth="9.140625" defaultRowHeight="12.75"/>
  <sheetData>
    <row r="1" ht="12.75">
      <c r="B1" s="143" t="s">
        <v>55</v>
      </c>
    </row>
    <row r="2" spans="2:21" ht="12.75">
      <c r="B2">
        <f>'Contestant Data'!$C$3</f>
        <v>0</v>
      </c>
      <c r="C2">
        <f>'Contestant Data'!$C$4</f>
        <v>0</v>
      </c>
      <c r="D2">
        <f>'Contestant Data'!$C$5</f>
        <v>0</v>
      </c>
      <c r="E2">
        <f>'Contestant Data'!$C$6</f>
        <v>0</v>
      </c>
      <c r="F2">
        <f>'Contestant Data'!$C$7</f>
        <v>0</v>
      </c>
      <c r="G2">
        <f>'Contestant Data'!$C$8</f>
        <v>0</v>
      </c>
      <c r="H2">
        <f>'Contestant Data'!$C$9</f>
        <v>0</v>
      </c>
      <c r="I2">
        <f>'Contestant Data'!$C$10</f>
        <v>0</v>
      </c>
      <c r="J2">
        <f>'Contestant Data'!$C$11</f>
        <v>0</v>
      </c>
      <c r="K2">
        <f>'Contestant Data'!$C$12</f>
        <v>0</v>
      </c>
      <c r="L2">
        <f>'Contestant Data'!$C$13</f>
        <v>0</v>
      </c>
      <c r="M2">
        <f>'Contestant Data'!$C$14</f>
        <v>0</v>
      </c>
      <c r="N2">
        <f>'Contestant Data'!$C$15</f>
        <v>0</v>
      </c>
      <c r="O2">
        <f>'Contestant Data'!$C$16</f>
        <v>0</v>
      </c>
      <c r="P2">
        <f>'Contestant Data'!$C$17</f>
        <v>0</v>
      </c>
      <c r="Q2">
        <f>'Contestant Data'!$C$18</f>
        <v>0</v>
      </c>
      <c r="R2">
        <f>'Contestant Data'!$C$19</f>
        <v>0</v>
      </c>
      <c r="S2">
        <f>'Contestant Data'!$C$20</f>
        <v>0</v>
      </c>
      <c r="T2">
        <f>'Contestant Data'!$C$21</f>
        <v>0</v>
      </c>
      <c r="U2">
        <f>'Contestant Data'!$C$22</f>
        <v>0</v>
      </c>
    </row>
    <row r="3" spans="1:21" ht="12.75">
      <c r="A3" t="e">
        <f>VLOOKUP(2!$D$6,'Contestant Data'!$C$36:$D$45,2,FALSE)</f>
        <v>#N/A</v>
      </c>
      <c r="B3">
        <f>1!$D$38</f>
        <v>0</v>
      </c>
      <c r="C3">
        <f>2!$D$38</f>
        <v>0</v>
      </c>
      <c r="D3">
        <f>3!$D$38</f>
        <v>0</v>
      </c>
      <c r="E3">
        <f>4!$D$38</f>
        <v>0</v>
      </c>
      <c r="F3">
        <f>5!$D$38</f>
        <v>0</v>
      </c>
      <c r="G3">
        <f>6!$D$38</f>
        <v>0</v>
      </c>
      <c r="H3">
        <f>7!$D$38</f>
        <v>0</v>
      </c>
      <c r="I3">
        <f>8!$D$38</f>
        <v>0</v>
      </c>
      <c r="J3">
        <f>9!$D$38</f>
        <v>0</v>
      </c>
      <c r="K3">
        <f>'10'!$D$38</f>
        <v>0</v>
      </c>
      <c r="L3">
        <f>'11'!$D$38</f>
        <v>0</v>
      </c>
      <c r="M3">
        <f>'12'!$D$38</f>
        <v>0</v>
      </c>
      <c r="N3">
        <f>'13'!$D$38</f>
        <v>0</v>
      </c>
      <c r="O3">
        <f>'14'!$D$38</f>
        <v>0</v>
      </c>
      <c r="P3">
        <f>'15'!$D$38</f>
        <v>0</v>
      </c>
      <c r="Q3">
        <f>'16'!$D$38</f>
        <v>0</v>
      </c>
      <c r="R3">
        <f>'17'!$D$38</f>
        <v>0</v>
      </c>
      <c r="S3">
        <f>'18'!$D$38</f>
        <v>0</v>
      </c>
      <c r="T3">
        <f>'19'!$D$38</f>
        <v>0</v>
      </c>
      <c r="U3">
        <f>'20'!$D$38</f>
        <v>0</v>
      </c>
    </row>
    <row r="4" spans="1:21" ht="12.75">
      <c r="A4" t="e">
        <f>VLOOKUP(2!$E$6,'Contestant Data'!$C$36:$D$45,2,FALSE)</f>
        <v>#N/A</v>
      </c>
      <c r="B4">
        <f>1!$E$38</f>
        <v>0</v>
      </c>
      <c r="C4">
        <f>2!$E$38</f>
        <v>0</v>
      </c>
      <c r="D4">
        <f>3!$E$38</f>
        <v>0</v>
      </c>
      <c r="E4">
        <f>4!$E$38</f>
        <v>0</v>
      </c>
      <c r="F4">
        <f>5!$E$38</f>
        <v>0</v>
      </c>
      <c r="G4">
        <f>6!$E$38</f>
        <v>0</v>
      </c>
      <c r="H4">
        <f>7!$E$38</f>
        <v>0</v>
      </c>
      <c r="I4">
        <f>8!$E$38</f>
        <v>0</v>
      </c>
      <c r="J4">
        <f>9!$E$38</f>
        <v>0</v>
      </c>
      <c r="K4">
        <f>'10'!$E$38</f>
        <v>0</v>
      </c>
      <c r="L4">
        <f>'11'!$E$38</f>
        <v>0</v>
      </c>
      <c r="M4">
        <f>'12'!$E$38</f>
        <v>0</v>
      </c>
      <c r="N4">
        <f>'13'!$E$38</f>
        <v>0</v>
      </c>
      <c r="O4">
        <f>'14'!$E$38</f>
        <v>0</v>
      </c>
      <c r="P4">
        <f>'15'!$E$38</f>
        <v>0</v>
      </c>
      <c r="Q4">
        <f>'16'!$E$38</f>
        <v>0</v>
      </c>
      <c r="R4">
        <f>'17'!$E$38</f>
        <v>0</v>
      </c>
      <c r="S4">
        <f>'18'!$E$38</f>
        <v>0</v>
      </c>
      <c r="T4">
        <f>'19'!$E$38</f>
        <v>0</v>
      </c>
      <c r="U4">
        <f>'20'!$E$38</f>
        <v>0</v>
      </c>
    </row>
    <row r="5" spans="1:21" ht="12.75">
      <c r="A5" t="e">
        <f>VLOOKUP(2!$F$6,'Contestant Data'!$C$36:$D$45,2,FALSE)</f>
        <v>#N/A</v>
      </c>
      <c r="B5">
        <f>1!$F$38</f>
        <v>0</v>
      </c>
      <c r="C5">
        <f>2!$F$38</f>
        <v>0</v>
      </c>
      <c r="D5">
        <f>3!$F$38</f>
        <v>0</v>
      </c>
      <c r="E5">
        <f>4!$F$38</f>
        <v>0</v>
      </c>
      <c r="F5">
        <f>5!$F$38</f>
        <v>0</v>
      </c>
      <c r="G5">
        <f>6!$F$38</f>
        <v>0</v>
      </c>
      <c r="H5">
        <f>7!$F$38</f>
        <v>0</v>
      </c>
      <c r="I5">
        <f>8!$F$38</f>
        <v>0</v>
      </c>
      <c r="J5">
        <f>9!$F$38</f>
        <v>0</v>
      </c>
      <c r="K5">
        <f>'10'!$F$38</f>
        <v>0</v>
      </c>
      <c r="L5">
        <f>'11'!$F$38</f>
        <v>0</v>
      </c>
      <c r="M5">
        <f>'12'!$F$38</f>
        <v>0</v>
      </c>
      <c r="N5">
        <f>'13'!$F$38</f>
        <v>0</v>
      </c>
      <c r="O5">
        <f>'14'!$F$38</f>
        <v>0</v>
      </c>
      <c r="P5">
        <f>'15'!$F$38</f>
        <v>0</v>
      </c>
      <c r="Q5">
        <f>'16'!$F$38</f>
        <v>0</v>
      </c>
      <c r="R5">
        <f>'17'!$F$38</f>
        <v>0</v>
      </c>
      <c r="S5">
        <f>'18'!$F$38</f>
        <v>0</v>
      </c>
      <c r="T5">
        <f>'19'!$F$38</f>
        <v>0</v>
      </c>
      <c r="U5">
        <f>'20'!$F$38</f>
        <v>0</v>
      </c>
    </row>
    <row r="6" spans="1:21" ht="12.75">
      <c r="A6" t="e">
        <f>VLOOKUP(2!$G$6,'Contestant Data'!$C$36:$D$45,2,FALSE)</f>
        <v>#N/A</v>
      </c>
      <c r="B6">
        <f>1!$G$38</f>
        <v>0</v>
      </c>
      <c r="C6">
        <f>2!$G$38</f>
        <v>0</v>
      </c>
      <c r="D6">
        <f>3!$G$38</f>
        <v>0</v>
      </c>
      <c r="E6">
        <f>4!$G$38</f>
        <v>0</v>
      </c>
      <c r="F6">
        <f>5!$G$38</f>
        <v>0</v>
      </c>
      <c r="G6">
        <f>6!$G$38</f>
        <v>0</v>
      </c>
      <c r="H6">
        <f>7!$G$38</f>
        <v>0</v>
      </c>
      <c r="I6">
        <f>8!$G$38</f>
        <v>0</v>
      </c>
      <c r="J6">
        <f>9!$G$38</f>
        <v>0</v>
      </c>
      <c r="K6">
        <f>'10'!$G$38</f>
        <v>0</v>
      </c>
      <c r="L6">
        <f>'11'!$G$38</f>
        <v>0</v>
      </c>
      <c r="M6">
        <f>'12'!$G$38</f>
        <v>0</v>
      </c>
      <c r="N6">
        <f>'13'!$G$38</f>
        <v>0</v>
      </c>
      <c r="O6">
        <f>'14'!$G$38</f>
        <v>0</v>
      </c>
      <c r="P6">
        <f>'15'!$G$38</f>
        <v>0</v>
      </c>
      <c r="Q6">
        <f>'16'!$G$38</f>
        <v>0</v>
      </c>
      <c r="R6">
        <f>'17'!$G$38</f>
        <v>0</v>
      </c>
      <c r="S6">
        <f>'18'!$G$38</f>
        <v>0</v>
      </c>
      <c r="T6">
        <f>'19'!$G$38</f>
        <v>0</v>
      </c>
      <c r="U6">
        <f>'20'!$G$38</f>
        <v>0</v>
      </c>
    </row>
    <row r="7" spans="1:21" ht="12.75">
      <c r="A7" t="e">
        <f>VLOOKUP(2!$H$6,'Contestant Data'!$C$36:$D$45,2,FALSE)</f>
        <v>#N/A</v>
      </c>
      <c r="B7">
        <f>1!$H$38</f>
        <v>0</v>
      </c>
      <c r="C7">
        <f>2!$H$38</f>
        <v>0</v>
      </c>
      <c r="D7">
        <f>3!$H$38</f>
        <v>0</v>
      </c>
      <c r="E7">
        <f>4!$H$38</f>
        <v>0</v>
      </c>
      <c r="F7">
        <f>5!$H$38</f>
        <v>0</v>
      </c>
      <c r="G7">
        <f>6!$H$38</f>
        <v>0</v>
      </c>
      <c r="H7">
        <f>7!$H$38</f>
        <v>0</v>
      </c>
      <c r="I7">
        <f>8!$H$38</f>
        <v>0</v>
      </c>
      <c r="J7">
        <f>9!$H$38</f>
        <v>0</v>
      </c>
      <c r="K7">
        <f>'10'!$H$38</f>
        <v>0</v>
      </c>
      <c r="L7">
        <f>'11'!$H$38</f>
        <v>0</v>
      </c>
      <c r="M7">
        <f>'12'!$H$38</f>
        <v>0</v>
      </c>
      <c r="N7">
        <f>'13'!$H$38</f>
        <v>0</v>
      </c>
      <c r="O7">
        <f>'14'!$H$38</f>
        <v>0</v>
      </c>
      <c r="P7">
        <f>'15'!$H$38</f>
        <v>0</v>
      </c>
      <c r="Q7">
        <f>'16'!$H$38</f>
        <v>0</v>
      </c>
      <c r="R7">
        <f>'17'!$H$38</f>
        <v>0</v>
      </c>
      <c r="S7">
        <f>'18'!$H$38</f>
        <v>0</v>
      </c>
      <c r="T7">
        <f>'19'!$H$38</f>
        <v>0</v>
      </c>
      <c r="U7">
        <f>'20'!$H$38</f>
        <v>0</v>
      </c>
    </row>
    <row r="18" ht="12.75">
      <c r="B18" s="143" t="s">
        <v>56</v>
      </c>
    </row>
    <row r="19" spans="2:21" ht="12.75">
      <c r="B19">
        <f>'Contestant Data'!$C$3</f>
        <v>0</v>
      </c>
      <c r="C19">
        <f>'Contestant Data'!$C$4</f>
        <v>0</v>
      </c>
      <c r="D19">
        <f>'Contestant Data'!$C$5</f>
        <v>0</v>
      </c>
      <c r="E19">
        <f>'Contestant Data'!$C$6</f>
        <v>0</v>
      </c>
      <c r="F19">
        <f>'Contestant Data'!$C$7</f>
        <v>0</v>
      </c>
      <c r="G19">
        <f>'Contestant Data'!$C$8</f>
        <v>0</v>
      </c>
      <c r="H19">
        <f>'Contestant Data'!$C$9</f>
        <v>0</v>
      </c>
      <c r="I19">
        <f>'Contestant Data'!$C$10</f>
        <v>0</v>
      </c>
      <c r="J19">
        <f>'Contestant Data'!$C$11</f>
        <v>0</v>
      </c>
      <c r="K19">
        <f>'Contestant Data'!$C$12</f>
        <v>0</v>
      </c>
      <c r="L19">
        <f>'Contestant Data'!$C$13</f>
        <v>0</v>
      </c>
      <c r="M19">
        <f>'Contestant Data'!$C$14</f>
        <v>0</v>
      </c>
      <c r="N19">
        <f>'Contestant Data'!$C$15</f>
        <v>0</v>
      </c>
      <c r="O19">
        <f>'Contestant Data'!$C$16</f>
        <v>0</v>
      </c>
      <c r="P19">
        <f>'Contestant Data'!$C$17</f>
        <v>0</v>
      </c>
      <c r="Q19">
        <f>'Contestant Data'!$C$18</f>
        <v>0</v>
      </c>
      <c r="R19">
        <f>'Contestant Data'!$C$19</f>
        <v>0</v>
      </c>
      <c r="S19">
        <f>'Contestant Data'!$C$20</f>
        <v>0</v>
      </c>
      <c r="T19">
        <f>'Contestant Data'!$C$21</f>
        <v>0</v>
      </c>
      <c r="U19">
        <f>'Contestant Data'!$C$22</f>
        <v>0</v>
      </c>
    </row>
    <row r="20" spans="1:21" ht="12.75">
      <c r="A20" t="e">
        <f>VLOOKUP(2!$I$6,'Contestant Data'!$C$36:$D$45,2,FALSE)</f>
        <v>#N/A</v>
      </c>
      <c r="B20">
        <f>1!$I$38</f>
        <v>0</v>
      </c>
      <c r="C20">
        <f>2!$I$38</f>
        <v>0</v>
      </c>
      <c r="D20">
        <f>3!$I$38</f>
        <v>0</v>
      </c>
      <c r="E20">
        <f>4!$I$38</f>
        <v>0</v>
      </c>
      <c r="F20">
        <f>5!$I$38</f>
        <v>0</v>
      </c>
      <c r="G20">
        <f>6!$I$38</f>
        <v>0</v>
      </c>
      <c r="H20">
        <f>7!$I$38</f>
        <v>0</v>
      </c>
      <c r="I20">
        <f>8!$I$38</f>
        <v>0</v>
      </c>
      <c r="J20">
        <f>9!$I$38</f>
        <v>0</v>
      </c>
      <c r="K20">
        <f>'10'!$I$38</f>
        <v>0</v>
      </c>
      <c r="L20">
        <f>'11'!$I$38</f>
        <v>0</v>
      </c>
      <c r="M20">
        <f>'12'!$I$38</f>
        <v>0</v>
      </c>
      <c r="N20">
        <f>'13'!$I$38</f>
        <v>0</v>
      </c>
      <c r="O20">
        <f>'14'!$I$38</f>
        <v>0</v>
      </c>
      <c r="P20">
        <f>'15'!$I$38</f>
        <v>0</v>
      </c>
      <c r="Q20">
        <f>'16'!$I$38</f>
        <v>0</v>
      </c>
      <c r="R20">
        <f>'17'!$I$38</f>
        <v>0</v>
      </c>
      <c r="S20">
        <f>'18'!$I$38</f>
        <v>0</v>
      </c>
      <c r="T20">
        <f>'19'!$I$38</f>
        <v>0</v>
      </c>
      <c r="U20">
        <f>'20'!$I$38</f>
        <v>0</v>
      </c>
    </row>
    <row r="21" spans="1:21" ht="12.75">
      <c r="A21" t="e">
        <f>VLOOKUP(2!$J$6,'Contestant Data'!$C$36:$D$45,2,FALSE)</f>
        <v>#N/A</v>
      </c>
      <c r="B21">
        <f>1!$J$38</f>
        <v>0</v>
      </c>
      <c r="C21">
        <f>2!$J$38</f>
        <v>0</v>
      </c>
      <c r="D21">
        <f>3!$J$38</f>
        <v>0</v>
      </c>
      <c r="E21">
        <f>4!$J$38</f>
        <v>0</v>
      </c>
      <c r="F21">
        <f>5!$J$38</f>
        <v>0</v>
      </c>
      <c r="G21">
        <f>6!$J$38</f>
        <v>0</v>
      </c>
      <c r="H21">
        <f>7!$J$38</f>
        <v>0</v>
      </c>
      <c r="I21">
        <f>8!$J$38</f>
        <v>0</v>
      </c>
      <c r="J21">
        <f>9!$J$38</f>
        <v>0</v>
      </c>
      <c r="K21">
        <f>'10'!$J$38</f>
        <v>0</v>
      </c>
      <c r="L21">
        <f>'11'!$J$38</f>
        <v>0</v>
      </c>
      <c r="M21">
        <f>'12'!$J$38</f>
        <v>0</v>
      </c>
      <c r="N21">
        <f>'13'!$J$38</f>
        <v>0</v>
      </c>
      <c r="O21">
        <f>'14'!$J$38</f>
        <v>0</v>
      </c>
      <c r="P21">
        <f>'15'!$J$38</f>
        <v>0</v>
      </c>
      <c r="Q21">
        <f>'16'!$J$38</f>
        <v>0</v>
      </c>
      <c r="R21">
        <f>'17'!$J$38</f>
        <v>0</v>
      </c>
      <c r="S21">
        <f>'18'!$J$38</f>
        <v>0</v>
      </c>
      <c r="T21">
        <f>'19'!$J$38</f>
        <v>0</v>
      </c>
      <c r="U21">
        <f>'20'!$J$38</f>
        <v>0</v>
      </c>
    </row>
    <row r="22" spans="1:21" ht="12.75">
      <c r="A22" t="e">
        <f>VLOOKUP(2!$K$6,'Contestant Data'!$C$36:$D$45,2,FALSE)</f>
        <v>#N/A</v>
      </c>
      <c r="B22">
        <f>1!$K$38</f>
        <v>0</v>
      </c>
      <c r="C22">
        <f>2!$K$38</f>
        <v>0</v>
      </c>
      <c r="D22">
        <f>3!$K$38</f>
        <v>0</v>
      </c>
      <c r="E22">
        <f>4!$K$38</f>
        <v>0</v>
      </c>
      <c r="F22">
        <f>5!$K$38</f>
        <v>0</v>
      </c>
      <c r="G22">
        <f>6!$K$38</f>
        <v>0</v>
      </c>
      <c r="H22">
        <f>7!$K$38</f>
        <v>0</v>
      </c>
      <c r="I22">
        <f>8!$K$38</f>
        <v>0</v>
      </c>
      <c r="J22">
        <f>9!$K$38</f>
        <v>0</v>
      </c>
      <c r="K22">
        <f>'10'!$K$38</f>
        <v>0</v>
      </c>
      <c r="L22">
        <f>'11'!$K$38</f>
        <v>0</v>
      </c>
      <c r="M22">
        <f>'12'!$K$38</f>
        <v>0</v>
      </c>
      <c r="N22">
        <f>'13'!$K$38</f>
        <v>0</v>
      </c>
      <c r="O22">
        <f>'14'!$K$38</f>
        <v>0</v>
      </c>
      <c r="P22">
        <f>'15'!$K$38</f>
        <v>0</v>
      </c>
      <c r="Q22">
        <f>'16'!$K$38</f>
        <v>0</v>
      </c>
      <c r="R22">
        <f>'17'!$K$38</f>
        <v>0</v>
      </c>
      <c r="S22">
        <f>'18'!$K$38</f>
        <v>0</v>
      </c>
      <c r="T22">
        <f>'19'!$K$38</f>
        <v>0</v>
      </c>
      <c r="U22">
        <f>'20'!$K$38</f>
        <v>0</v>
      </c>
    </row>
    <row r="23" spans="1:21" ht="12.75">
      <c r="A23" t="e">
        <f>VLOOKUP(2!$L$6,'Contestant Data'!$C$36:$D$45,2,FALSE)</f>
        <v>#N/A</v>
      </c>
      <c r="B23">
        <f>1!$L$38</f>
        <v>0</v>
      </c>
      <c r="C23">
        <f>2!$L$38</f>
        <v>0</v>
      </c>
      <c r="D23">
        <f>3!$L$38</f>
        <v>0</v>
      </c>
      <c r="E23">
        <f>4!$L$38</f>
        <v>0</v>
      </c>
      <c r="F23">
        <f>5!$L$38</f>
        <v>0</v>
      </c>
      <c r="G23">
        <f>6!$L$38</f>
        <v>0</v>
      </c>
      <c r="H23">
        <f>7!$L$38</f>
        <v>0</v>
      </c>
      <c r="I23">
        <f>8!$L$38</f>
        <v>0</v>
      </c>
      <c r="J23">
        <f>9!$L$38</f>
        <v>0</v>
      </c>
      <c r="K23">
        <f>'10'!$L$38</f>
        <v>0</v>
      </c>
      <c r="L23">
        <f>'11'!$L$38</f>
        <v>0</v>
      </c>
      <c r="M23">
        <f>'12'!$L$38</f>
        <v>0</v>
      </c>
      <c r="N23">
        <f>'13'!$L$38</f>
        <v>0</v>
      </c>
      <c r="O23">
        <f>'14'!$L$38</f>
        <v>0</v>
      </c>
      <c r="P23">
        <f>'15'!$L$38</f>
        <v>0</v>
      </c>
      <c r="Q23">
        <f>'16'!$L$38</f>
        <v>0</v>
      </c>
      <c r="R23">
        <f>'17'!$L$38</f>
        <v>0</v>
      </c>
      <c r="S23">
        <f>'18'!$L$38</f>
        <v>0</v>
      </c>
      <c r="T23">
        <f>'19'!$L$38</f>
        <v>0</v>
      </c>
      <c r="U23">
        <f>'20'!$L$38</f>
        <v>0</v>
      </c>
    </row>
    <row r="24" spans="1:21" ht="12.75">
      <c r="A24" t="e">
        <f>VLOOKUP(2!$M$6,'Contestant Data'!$C$36:$D$45,2,FALSE)</f>
        <v>#N/A</v>
      </c>
      <c r="B24">
        <f>1!$M$38</f>
        <v>0</v>
      </c>
      <c r="C24">
        <f>2!$M$38</f>
        <v>0</v>
      </c>
      <c r="D24">
        <f>3!$M$38</f>
        <v>0</v>
      </c>
      <c r="E24">
        <f>4!$M$38</f>
        <v>0</v>
      </c>
      <c r="F24">
        <f>5!$M$38</f>
        <v>0</v>
      </c>
      <c r="G24">
        <f>6!$M$38</f>
        <v>0</v>
      </c>
      <c r="H24">
        <f>7!$M$38</f>
        <v>0</v>
      </c>
      <c r="I24">
        <f>8!$M$38</f>
        <v>0</v>
      </c>
      <c r="J24">
        <f>9!$M$38</f>
        <v>0</v>
      </c>
      <c r="K24">
        <f>'10'!$M$38</f>
        <v>0</v>
      </c>
      <c r="L24">
        <f>'11'!$M$38</f>
        <v>0</v>
      </c>
      <c r="M24">
        <f>'12'!$M$38</f>
        <v>0</v>
      </c>
      <c r="N24">
        <f>'13'!$M$38</f>
        <v>0</v>
      </c>
      <c r="O24">
        <f>'14'!$M$38</f>
        <v>0</v>
      </c>
      <c r="P24">
        <f>'15'!$M$38</f>
        <v>0</v>
      </c>
      <c r="Q24">
        <f>'16'!$M$38</f>
        <v>0</v>
      </c>
      <c r="R24">
        <f>'17'!$M$38</f>
        <v>0</v>
      </c>
      <c r="S24">
        <f>'18'!$M$38</f>
        <v>0</v>
      </c>
      <c r="T24">
        <f>'19'!$M$38</f>
        <v>0</v>
      </c>
      <c r="U24">
        <f>'20'!$M$38</f>
        <v>0</v>
      </c>
    </row>
    <row r="35" ht="12.75">
      <c r="B35" s="143" t="s">
        <v>57</v>
      </c>
    </row>
    <row r="36" spans="2:21" ht="12.75">
      <c r="B36">
        <f>'Contestant Data'!$C$3</f>
        <v>0</v>
      </c>
      <c r="C36">
        <f>'Contestant Data'!$C$4</f>
        <v>0</v>
      </c>
      <c r="D36">
        <f>'Contestant Data'!$C$5</f>
        <v>0</v>
      </c>
      <c r="E36">
        <f>'Contestant Data'!$C$6</f>
        <v>0</v>
      </c>
      <c r="F36">
        <f>'Contestant Data'!$C$7</f>
        <v>0</v>
      </c>
      <c r="G36">
        <f>'Contestant Data'!$C$8</f>
        <v>0</v>
      </c>
      <c r="H36">
        <f>'Contestant Data'!$C$9</f>
        <v>0</v>
      </c>
      <c r="I36">
        <f>'Contestant Data'!$C$10</f>
        <v>0</v>
      </c>
      <c r="J36">
        <f>'Contestant Data'!$C$11</f>
        <v>0</v>
      </c>
      <c r="K36">
        <f>'Contestant Data'!$C$12</f>
        <v>0</v>
      </c>
      <c r="L36">
        <f>'Contestant Data'!$C$13</f>
        <v>0</v>
      </c>
      <c r="M36">
        <f>'Contestant Data'!$C$14</f>
        <v>0</v>
      </c>
      <c r="N36">
        <f>'Contestant Data'!$C$15</f>
        <v>0</v>
      </c>
      <c r="O36">
        <f>'Contestant Data'!$C$16</f>
        <v>0</v>
      </c>
      <c r="P36">
        <f>'Contestant Data'!$C$17</f>
        <v>0</v>
      </c>
      <c r="Q36">
        <f>'Contestant Data'!$C$18</f>
        <v>0</v>
      </c>
      <c r="R36">
        <f>'Contestant Data'!$C$19</f>
        <v>0</v>
      </c>
      <c r="S36">
        <f>'Contestant Data'!$C$20</f>
        <v>0</v>
      </c>
      <c r="T36">
        <f>'Contestant Data'!$C$21</f>
        <v>0</v>
      </c>
      <c r="U36">
        <f>'Contestant Data'!$C$22</f>
        <v>0</v>
      </c>
    </row>
    <row r="37" spans="1:21" ht="12.75">
      <c r="A37" t="e">
        <f>VLOOKUP(2!$S$6,'Contestant Data'!$C$36:$D$45,2,FALSE)</f>
        <v>#N/A</v>
      </c>
      <c r="B37">
        <f>1!$N$38</f>
        <v>0</v>
      </c>
      <c r="C37">
        <f>2!$N$38</f>
        <v>0</v>
      </c>
      <c r="D37">
        <f>3!$N$38</f>
        <v>0</v>
      </c>
      <c r="E37">
        <f>4!$N$38</f>
        <v>0</v>
      </c>
      <c r="F37">
        <f>5!$N$38</f>
        <v>0</v>
      </c>
      <c r="G37">
        <f>6!$N$38</f>
        <v>0</v>
      </c>
      <c r="H37">
        <f>7!$N$38</f>
        <v>0</v>
      </c>
      <c r="I37">
        <f>8!$N$38</f>
        <v>0</v>
      </c>
      <c r="J37">
        <f>9!$N$38</f>
        <v>0</v>
      </c>
      <c r="K37">
        <f>'10'!$N$38</f>
        <v>0</v>
      </c>
      <c r="L37">
        <f>'11'!$N$38</f>
        <v>0</v>
      </c>
      <c r="M37">
        <f>'12'!$N$38</f>
        <v>0</v>
      </c>
      <c r="N37">
        <f>'13'!$N$38</f>
        <v>0</v>
      </c>
      <c r="O37">
        <f>'14'!$N$38</f>
        <v>0</v>
      </c>
      <c r="P37">
        <f>'15'!$N$38</f>
        <v>0</v>
      </c>
      <c r="Q37">
        <f>'16'!$N$38</f>
        <v>0</v>
      </c>
      <c r="R37">
        <f>'17'!$N$38</f>
        <v>0</v>
      </c>
      <c r="S37">
        <f>'18'!$N$38</f>
        <v>0</v>
      </c>
      <c r="T37">
        <f>'19'!$N$38</f>
        <v>0</v>
      </c>
      <c r="U37">
        <f>'20'!$N$38</f>
        <v>0</v>
      </c>
    </row>
    <row r="38" spans="1:21" ht="12.75">
      <c r="A38" t="e">
        <f>VLOOKUP(2!$T$6,'Contestant Data'!$C$36:$D$45,2,FALSE)</f>
        <v>#N/A</v>
      </c>
      <c r="B38">
        <f>1!$O$38</f>
        <v>0</v>
      </c>
      <c r="C38">
        <f>2!$O$38</f>
        <v>0</v>
      </c>
      <c r="D38">
        <f>3!$O$38</f>
        <v>0</v>
      </c>
      <c r="E38">
        <f>4!$O$38</f>
        <v>0</v>
      </c>
      <c r="F38">
        <f>5!$O$38</f>
        <v>0</v>
      </c>
      <c r="G38">
        <f>6!$O$38</f>
        <v>0</v>
      </c>
      <c r="H38">
        <f>7!$O$38</f>
        <v>0</v>
      </c>
      <c r="I38">
        <f>8!$O$38</f>
        <v>0</v>
      </c>
      <c r="J38">
        <f>9!$O$38</f>
        <v>0</v>
      </c>
      <c r="K38">
        <f>'10'!$O$38</f>
        <v>0</v>
      </c>
      <c r="L38">
        <f>'11'!$O$38</f>
        <v>0</v>
      </c>
      <c r="M38">
        <f>'12'!$O$38</f>
        <v>0</v>
      </c>
      <c r="N38">
        <f>'13'!$O$38</f>
        <v>0</v>
      </c>
      <c r="O38">
        <f>'14'!$O$38</f>
        <v>0</v>
      </c>
      <c r="P38">
        <f>'15'!$O$38</f>
        <v>0</v>
      </c>
      <c r="Q38">
        <f>'16'!$O$38</f>
        <v>0</v>
      </c>
      <c r="R38">
        <f>'17'!$O$38</f>
        <v>0</v>
      </c>
      <c r="S38">
        <f>'18'!$O$38</f>
        <v>0</v>
      </c>
      <c r="T38">
        <f>'19'!$O$38</f>
        <v>0</v>
      </c>
      <c r="U38">
        <f>'20'!$O$38</f>
        <v>0</v>
      </c>
    </row>
    <row r="39" spans="1:21" ht="12.75">
      <c r="A39" t="e">
        <f>VLOOKUP(2!$U$6,'Contestant Data'!$C$36:$D$45,2,FALSE)</f>
        <v>#N/A</v>
      </c>
      <c r="B39">
        <f>1!$P$38</f>
        <v>0</v>
      </c>
      <c r="C39">
        <f>2!$P$38</f>
        <v>0</v>
      </c>
      <c r="D39">
        <f>3!$P$38</f>
        <v>0</v>
      </c>
      <c r="E39">
        <f>4!$P$38</f>
        <v>0</v>
      </c>
      <c r="F39">
        <f>5!$P$38</f>
        <v>0</v>
      </c>
      <c r="G39">
        <f>6!$P$38</f>
        <v>0</v>
      </c>
      <c r="H39">
        <f>7!$P$38</f>
        <v>0</v>
      </c>
      <c r="I39">
        <f>8!$P$38</f>
        <v>0</v>
      </c>
      <c r="J39">
        <f>9!$P$38</f>
        <v>0</v>
      </c>
      <c r="K39">
        <f>'10'!$P$38</f>
        <v>0</v>
      </c>
      <c r="L39">
        <f>'11'!$P$38</f>
        <v>0</v>
      </c>
      <c r="M39">
        <f>'12'!$P$38</f>
        <v>0</v>
      </c>
      <c r="N39">
        <f>'13'!$P$38</f>
        <v>0</v>
      </c>
      <c r="O39">
        <f>'14'!$P$38</f>
        <v>0</v>
      </c>
      <c r="P39">
        <f>'15'!$P$38</f>
        <v>0</v>
      </c>
      <c r="Q39">
        <f>'16'!$P$38</f>
        <v>0</v>
      </c>
      <c r="R39">
        <f>'17'!$P$38</f>
        <v>0</v>
      </c>
      <c r="S39">
        <f>'18'!$P$38</f>
        <v>0</v>
      </c>
      <c r="T39">
        <f>'19'!$P$38</f>
        <v>0</v>
      </c>
      <c r="U39">
        <f>'20'!$P$38</f>
        <v>0</v>
      </c>
    </row>
    <row r="40" spans="1:21" ht="12.75">
      <c r="A40" t="e">
        <f>VLOOKUP(2!$V$6,'Contestant Data'!$C$36:$D$45,2,FALSE)</f>
        <v>#N/A</v>
      </c>
      <c r="B40">
        <f>1!$Q$38</f>
        <v>0</v>
      </c>
      <c r="C40">
        <f>2!$Q$38</f>
        <v>0</v>
      </c>
      <c r="D40">
        <f>3!$Q$38</f>
        <v>0</v>
      </c>
      <c r="E40">
        <f>4!$Q$38</f>
        <v>0</v>
      </c>
      <c r="F40">
        <f>5!$Q$38</f>
        <v>0</v>
      </c>
      <c r="G40">
        <f>6!$Q$38</f>
        <v>0</v>
      </c>
      <c r="H40">
        <f>7!$Q$38</f>
        <v>0</v>
      </c>
      <c r="I40">
        <f>8!$Q$38</f>
        <v>0</v>
      </c>
      <c r="J40">
        <f>9!$Q$38</f>
        <v>0</v>
      </c>
      <c r="K40">
        <f>'10'!$Q$38</f>
        <v>0</v>
      </c>
      <c r="L40">
        <f>'11'!$Q$38</f>
        <v>0</v>
      </c>
      <c r="M40">
        <f>'12'!$Q$38</f>
        <v>0</v>
      </c>
      <c r="N40">
        <f>'13'!$Q$38</f>
        <v>0</v>
      </c>
      <c r="O40">
        <f>'14'!$Q$38</f>
        <v>0</v>
      </c>
      <c r="P40">
        <f>'15'!$Q$38</f>
        <v>0</v>
      </c>
      <c r="Q40">
        <f>'16'!$Q$38</f>
        <v>0</v>
      </c>
      <c r="R40">
        <f>'17'!$Q$38</f>
        <v>0</v>
      </c>
      <c r="S40">
        <f>'18'!$Q$38</f>
        <v>0</v>
      </c>
      <c r="T40">
        <f>'19'!$Q$38</f>
        <v>0</v>
      </c>
      <c r="U40">
        <f>'20'!$Q$38</f>
        <v>0</v>
      </c>
    </row>
    <row r="41" spans="1:21" ht="12.75">
      <c r="A41" t="e">
        <f>VLOOKUP(2!$W$6,'Contestant Data'!$C$36:$D$45,2,FALSE)</f>
        <v>#N/A</v>
      </c>
      <c r="B41">
        <f>1!$R$38</f>
        <v>0</v>
      </c>
      <c r="C41">
        <f>2!$R$38</f>
        <v>0</v>
      </c>
      <c r="D41">
        <f>3!$R$38</f>
        <v>0</v>
      </c>
      <c r="E41">
        <f>4!$R$38</f>
        <v>0</v>
      </c>
      <c r="F41">
        <f>5!$R$38</f>
        <v>0</v>
      </c>
      <c r="G41">
        <f>6!$R$38</f>
        <v>0</v>
      </c>
      <c r="H41">
        <f>7!$R$38</f>
        <v>0</v>
      </c>
      <c r="I41">
        <f>8!$R$38</f>
        <v>0</v>
      </c>
      <c r="J41">
        <f>9!$R$38</f>
        <v>0</v>
      </c>
      <c r="K41">
        <f>'10'!$R$38</f>
        <v>0</v>
      </c>
      <c r="L41">
        <f>'11'!$R$38</f>
        <v>0</v>
      </c>
      <c r="M41">
        <f>'12'!$R$38</f>
        <v>0</v>
      </c>
      <c r="N41">
        <f>'13'!$R$38</f>
        <v>0</v>
      </c>
      <c r="O41">
        <f>'14'!$R$38</f>
        <v>0</v>
      </c>
      <c r="P41">
        <f>'15'!$R$38</f>
        <v>0</v>
      </c>
      <c r="Q41">
        <f>'16'!$R$38</f>
        <v>0</v>
      </c>
      <c r="R41">
        <f>'17'!$R$38</f>
        <v>0</v>
      </c>
      <c r="S41">
        <f>'18'!$R$38</f>
        <v>0</v>
      </c>
      <c r="T41">
        <f>'19'!$R$38</f>
        <v>0</v>
      </c>
      <c r="U41">
        <f>'20'!$R$38</f>
        <v>0</v>
      </c>
    </row>
    <row r="45" ht="12.75">
      <c r="B45" s="143" t="s">
        <v>58</v>
      </c>
    </row>
    <row r="46" spans="2:21" ht="12.75">
      <c r="B46">
        <f>'Contestant Data'!$C$3</f>
        <v>0</v>
      </c>
      <c r="C46">
        <f>'Contestant Data'!$C$4</f>
        <v>0</v>
      </c>
      <c r="D46">
        <f>'Contestant Data'!$C$5</f>
        <v>0</v>
      </c>
      <c r="E46">
        <f>'Contestant Data'!$C$6</f>
        <v>0</v>
      </c>
      <c r="F46">
        <f>'Contestant Data'!$C$7</f>
        <v>0</v>
      </c>
      <c r="G46">
        <f>'Contestant Data'!$C$8</f>
        <v>0</v>
      </c>
      <c r="H46">
        <f>'Contestant Data'!$C$9</f>
        <v>0</v>
      </c>
      <c r="I46">
        <f>'Contestant Data'!$C$10</f>
        <v>0</v>
      </c>
      <c r="J46">
        <f>'Contestant Data'!$C$11</f>
        <v>0</v>
      </c>
      <c r="K46">
        <f>'Contestant Data'!$C$12</f>
        <v>0</v>
      </c>
      <c r="L46">
        <f>'Contestant Data'!$C$13</f>
        <v>0</v>
      </c>
      <c r="M46">
        <f>'Contestant Data'!$C$14</f>
        <v>0</v>
      </c>
      <c r="N46">
        <f>'Contestant Data'!$C$15</f>
        <v>0</v>
      </c>
      <c r="O46">
        <f>'Contestant Data'!$C$16</f>
        <v>0</v>
      </c>
      <c r="P46">
        <f>'Contestant Data'!$C$17</f>
        <v>0</v>
      </c>
      <c r="Q46">
        <f>'Contestant Data'!$C$18</f>
        <v>0</v>
      </c>
      <c r="R46">
        <f>'Contestant Data'!$C$19</f>
        <v>0</v>
      </c>
      <c r="S46">
        <f>'Contestant Data'!$C$20</f>
        <v>0</v>
      </c>
      <c r="T46">
        <f>'Contestant Data'!$C$21</f>
        <v>0</v>
      </c>
      <c r="U46">
        <f>'Contestant Data'!$C$22</f>
        <v>0</v>
      </c>
    </row>
    <row r="47" spans="1:21" ht="12.75">
      <c r="A47" t="e">
        <f>VLOOKUP(2!$S$6,'Contestant Data'!$C$36:$D$45,2,FALSE)</f>
        <v>#N/A</v>
      </c>
      <c r="B47">
        <f>1!$S$38</f>
        <v>0</v>
      </c>
      <c r="C47">
        <f>2!$S$38</f>
        <v>0</v>
      </c>
      <c r="D47">
        <f>3!$S$38</f>
        <v>0</v>
      </c>
      <c r="E47">
        <f>4!$S$38</f>
        <v>0</v>
      </c>
      <c r="F47">
        <f>5!$S$38</f>
        <v>0</v>
      </c>
      <c r="G47">
        <f>6!$S$38</f>
        <v>0</v>
      </c>
      <c r="H47">
        <f>7!$S$38</f>
        <v>0</v>
      </c>
      <c r="I47">
        <f>8!$S$38</f>
        <v>0</v>
      </c>
      <c r="J47">
        <f>6!$S$38</f>
        <v>0</v>
      </c>
      <c r="K47">
        <f>'10'!$S$38</f>
        <v>0</v>
      </c>
      <c r="L47">
        <f>'11'!$S$38</f>
        <v>0</v>
      </c>
      <c r="M47">
        <f>'12'!$S$38</f>
        <v>0</v>
      </c>
      <c r="N47">
        <f>'13'!$S$38</f>
        <v>0</v>
      </c>
      <c r="O47">
        <f>'14'!$S$38</f>
        <v>0</v>
      </c>
      <c r="P47">
        <f>'15'!$S$38</f>
        <v>0</v>
      </c>
      <c r="Q47">
        <f>'16'!$S$38</f>
        <v>0</v>
      </c>
      <c r="R47">
        <f>'17'!$S$38</f>
        <v>0</v>
      </c>
      <c r="S47">
        <f>'18'!$S$38</f>
        <v>0</v>
      </c>
      <c r="T47">
        <f>'19'!$S$38</f>
        <v>0</v>
      </c>
      <c r="U47">
        <f>'20'!$S$38</f>
        <v>0</v>
      </c>
    </row>
    <row r="48" spans="1:21" ht="12.75">
      <c r="A48" t="e">
        <f>VLOOKUP(2!$T$6,'Contestant Data'!$C$36:$D$45,2,FALSE)</f>
        <v>#N/A</v>
      </c>
      <c r="B48">
        <f>1!$T$38</f>
        <v>0</v>
      </c>
      <c r="C48">
        <f>2!$T$38</f>
        <v>0</v>
      </c>
      <c r="D48">
        <f>3!$T$38</f>
        <v>0</v>
      </c>
      <c r="E48">
        <f>4!$T$38</f>
        <v>0</v>
      </c>
      <c r="F48">
        <f>5!$T$38</f>
        <v>0</v>
      </c>
      <c r="G48">
        <f>6!$T$38</f>
        <v>0</v>
      </c>
      <c r="H48">
        <f>7!$T$38</f>
        <v>0</v>
      </c>
      <c r="I48">
        <f>8!$T$38</f>
        <v>0</v>
      </c>
      <c r="J48">
        <f>6!$T$38</f>
        <v>0</v>
      </c>
      <c r="K48">
        <f>'10'!$T$38</f>
        <v>0</v>
      </c>
      <c r="L48">
        <f>'11'!$T$38</f>
        <v>0</v>
      </c>
      <c r="M48">
        <f>'12'!$T$38</f>
        <v>0</v>
      </c>
      <c r="N48">
        <f>'13'!$T$38</f>
        <v>0</v>
      </c>
      <c r="O48">
        <f>'14'!$T$38</f>
        <v>0</v>
      </c>
      <c r="P48">
        <f>'15'!$T$38</f>
        <v>0</v>
      </c>
      <c r="Q48">
        <f>'16'!$T$38</f>
        <v>0</v>
      </c>
      <c r="R48">
        <f>'17'!$T$38</f>
        <v>0</v>
      </c>
      <c r="S48">
        <f>'18'!$T$38</f>
        <v>0</v>
      </c>
      <c r="T48">
        <f>'19'!$T$38</f>
        <v>0</v>
      </c>
      <c r="U48">
        <f>'20'!$T$38</f>
        <v>0</v>
      </c>
    </row>
    <row r="49" spans="1:21" ht="12.75">
      <c r="A49" t="e">
        <f>VLOOKUP(2!$U$6,'Contestant Data'!$C$36:$D$45,2,FALSE)</f>
        <v>#N/A</v>
      </c>
      <c r="B49">
        <f>1!$U$38</f>
        <v>0</v>
      </c>
      <c r="C49">
        <f>2!$U$38</f>
        <v>0</v>
      </c>
      <c r="D49">
        <f>3!$U$38</f>
        <v>0</v>
      </c>
      <c r="E49">
        <f>4!$U$38</f>
        <v>0</v>
      </c>
      <c r="F49">
        <f>5!$U$38</f>
        <v>0</v>
      </c>
      <c r="G49">
        <f>6!$U$38</f>
        <v>0</v>
      </c>
      <c r="H49">
        <f>7!$U$38</f>
        <v>0</v>
      </c>
      <c r="I49">
        <f>8!$U$38</f>
        <v>0</v>
      </c>
      <c r="J49">
        <f>6!$U$38</f>
        <v>0</v>
      </c>
      <c r="K49">
        <f>'10'!$U$38</f>
        <v>0</v>
      </c>
      <c r="L49">
        <f>'11'!$U$38</f>
        <v>0</v>
      </c>
      <c r="M49">
        <f>'12'!$U$38</f>
        <v>0</v>
      </c>
      <c r="N49">
        <f>'13'!$U$38</f>
        <v>0</v>
      </c>
      <c r="O49">
        <f>'14'!$U$38</f>
        <v>0</v>
      </c>
      <c r="P49">
        <f>'15'!$U$38</f>
        <v>0</v>
      </c>
      <c r="Q49">
        <f>'16'!$U$38</f>
        <v>0</v>
      </c>
      <c r="R49">
        <f>'17'!$U$38</f>
        <v>0</v>
      </c>
      <c r="S49">
        <f>'18'!$U$38</f>
        <v>0</v>
      </c>
      <c r="T49">
        <f>'19'!$U$38</f>
        <v>0</v>
      </c>
      <c r="U49">
        <f>'20'!$U$38</f>
        <v>0</v>
      </c>
    </row>
    <row r="50" spans="1:21" ht="12.75">
      <c r="A50" t="e">
        <f>VLOOKUP(2!$V$6,'Contestant Data'!$C$36:$D$45,2,FALSE)</f>
        <v>#N/A</v>
      </c>
      <c r="B50">
        <f>1!$V$38</f>
        <v>0</v>
      </c>
      <c r="C50">
        <f>2!$V$38</f>
        <v>0</v>
      </c>
      <c r="D50">
        <f>3!$V$38</f>
        <v>0</v>
      </c>
      <c r="E50">
        <f>4!$V$38</f>
        <v>0</v>
      </c>
      <c r="F50">
        <f>5!$V$38</f>
        <v>0</v>
      </c>
      <c r="G50">
        <f>6!$V$38</f>
        <v>0</v>
      </c>
      <c r="H50">
        <f>7!$V$38</f>
        <v>0</v>
      </c>
      <c r="I50">
        <f>8!$V$38</f>
        <v>0</v>
      </c>
      <c r="J50">
        <f>6!$V$38</f>
        <v>0</v>
      </c>
      <c r="K50">
        <f>'10'!$V$38</f>
        <v>0</v>
      </c>
      <c r="L50">
        <f>'11'!$V$38</f>
        <v>0</v>
      </c>
      <c r="M50">
        <f>'12'!$V$38</f>
        <v>0</v>
      </c>
      <c r="N50">
        <f>'13'!$V$38</f>
        <v>0</v>
      </c>
      <c r="O50">
        <f>'14'!$V$38</f>
        <v>0</v>
      </c>
      <c r="P50">
        <f>'15'!$V$38</f>
        <v>0</v>
      </c>
      <c r="Q50">
        <f>'16'!$V$38</f>
        <v>0</v>
      </c>
      <c r="R50">
        <f>'17'!$V$38</f>
        <v>0</v>
      </c>
      <c r="S50">
        <f>'18'!$V$38</f>
        <v>0</v>
      </c>
      <c r="T50">
        <f>'19'!$V$38</f>
        <v>0</v>
      </c>
      <c r="U50">
        <f>'20'!$V$38</f>
        <v>0</v>
      </c>
    </row>
    <row r="51" spans="1:21" ht="12.75">
      <c r="A51" t="e">
        <f>VLOOKUP(2!$W$6,'Contestant Data'!$C$36:$D$45,2,FALSE)</f>
        <v>#N/A</v>
      </c>
      <c r="B51">
        <f>1!$W$38</f>
        <v>0</v>
      </c>
      <c r="C51">
        <f>2!$W$38</f>
        <v>0</v>
      </c>
      <c r="D51">
        <f>3!$W$38</f>
        <v>0</v>
      </c>
      <c r="E51">
        <f>4!$W$38</f>
        <v>0</v>
      </c>
      <c r="F51">
        <f>5!$W$38</f>
        <v>0</v>
      </c>
      <c r="G51">
        <f>6!$W$38</f>
        <v>0</v>
      </c>
      <c r="H51">
        <f>7!$W$38</f>
        <v>0</v>
      </c>
      <c r="I51">
        <f>8!$W$38</f>
        <v>0</v>
      </c>
      <c r="J51">
        <f>6!$W$38</f>
        <v>0</v>
      </c>
      <c r="K51">
        <f>'10'!$W$38</f>
        <v>0</v>
      </c>
      <c r="L51">
        <f>'11'!$W$38</f>
        <v>0</v>
      </c>
      <c r="M51">
        <f>'12'!$W$38</f>
        <v>0</v>
      </c>
      <c r="N51">
        <f>'13'!$W$38</f>
        <v>0</v>
      </c>
      <c r="O51">
        <f>'14'!$W$38</f>
        <v>0</v>
      </c>
      <c r="P51">
        <f>'15'!$W$38</f>
        <v>0</v>
      </c>
      <c r="Q51">
        <f>'16'!$W$38</f>
        <v>0</v>
      </c>
      <c r="R51">
        <f>'17'!$W$38</f>
        <v>0</v>
      </c>
      <c r="S51">
        <f>'18'!$W$38</f>
        <v>0</v>
      </c>
      <c r="T51">
        <f>'19'!$W$38</f>
        <v>0</v>
      </c>
      <c r="U51">
        <f>'20'!$W$38</f>
        <v>0</v>
      </c>
    </row>
  </sheetData>
  <sheetProtection password="CC41" sheet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Results'!B21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Results'!$C$21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0"/>
      <c r="E7" s="151"/>
      <c r="F7" s="151"/>
      <c r="G7" s="151"/>
      <c r="H7" s="152"/>
      <c r="I7" s="153"/>
      <c r="J7" s="151"/>
      <c r="K7" s="151"/>
      <c r="L7" s="151"/>
      <c r="M7" s="152"/>
      <c r="N7" s="153"/>
      <c r="O7" s="151"/>
      <c r="P7" s="151"/>
      <c r="Q7" s="151"/>
      <c r="R7" s="152"/>
      <c r="S7" s="153"/>
      <c r="T7" s="151"/>
      <c r="U7" s="151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54"/>
      <c r="E8" s="155"/>
      <c r="F8" s="155"/>
      <c r="G8" s="155"/>
      <c r="H8" s="156"/>
      <c r="I8" s="157"/>
      <c r="J8" s="155"/>
      <c r="K8" s="155"/>
      <c r="L8" s="155"/>
      <c r="M8" s="156"/>
      <c r="N8" s="157"/>
      <c r="O8" s="155"/>
      <c r="P8" s="155"/>
      <c r="Q8" s="155"/>
      <c r="R8" s="156"/>
      <c r="S8" s="157"/>
      <c r="T8" s="155"/>
      <c r="U8" s="155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54"/>
      <c r="E9" s="155"/>
      <c r="F9" s="155"/>
      <c r="G9" s="155"/>
      <c r="H9" s="156"/>
      <c r="I9" s="157"/>
      <c r="J9" s="155"/>
      <c r="K9" s="155"/>
      <c r="L9" s="155"/>
      <c r="M9" s="156"/>
      <c r="N9" s="157"/>
      <c r="O9" s="155"/>
      <c r="P9" s="155"/>
      <c r="Q9" s="155"/>
      <c r="R9" s="156"/>
      <c r="S9" s="157"/>
      <c r="T9" s="155"/>
      <c r="U9" s="155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54"/>
      <c r="E10" s="155"/>
      <c r="F10" s="155"/>
      <c r="G10" s="155"/>
      <c r="H10" s="156"/>
      <c r="I10" s="157"/>
      <c r="J10" s="155"/>
      <c r="K10" s="155"/>
      <c r="L10" s="155"/>
      <c r="M10" s="156"/>
      <c r="N10" s="157"/>
      <c r="O10" s="155"/>
      <c r="P10" s="155"/>
      <c r="Q10" s="155"/>
      <c r="R10" s="156"/>
      <c r="S10" s="157"/>
      <c r="T10" s="155"/>
      <c r="U10" s="155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54"/>
      <c r="E11" s="155"/>
      <c r="F11" s="155"/>
      <c r="G11" s="155"/>
      <c r="H11" s="156"/>
      <c r="I11" s="157"/>
      <c r="J11" s="155"/>
      <c r="K11" s="155"/>
      <c r="L11" s="155"/>
      <c r="M11" s="156"/>
      <c r="N11" s="157"/>
      <c r="O11" s="155"/>
      <c r="P11" s="155"/>
      <c r="Q11" s="155"/>
      <c r="R11" s="156"/>
      <c r="S11" s="157"/>
      <c r="T11" s="155"/>
      <c r="U11" s="155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54"/>
      <c r="E12" s="155"/>
      <c r="F12" s="155"/>
      <c r="G12" s="155"/>
      <c r="H12" s="156"/>
      <c r="I12" s="157"/>
      <c r="J12" s="155"/>
      <c r="K12" s="155"/>
      <c r="L12" s="155"/>
      <c r="M12" s="156"/>
      <c r="N12" s="157"/>
      <c r="O12" s="155"/>
      <c r="P12" s="155"/>
      <c r="Q12" s="155"/>
      <c r="R12" s="156"/>
      <c r="S12" s="157"/>
      <c r="T12" s="155"/>
      <c r="U12" s="155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54"/>
      <c r="E13" s="155"/>
      <c r="F13" s="155"/>
      <c r="G13" s="155"/>
      <c r="H13" s="156"/>
      <c r="I13" s="157"/>
      <c r="J13" s="155"/>
      <c r="K13" s="155"/>
      <c r="L13" s="155"/>
      <c r="M13" s="156"/>
      <c r="N13" s="157"/>
      <c r="O13" s="155"/>
      <c r="P13" s="155"/>
      <c r="Q13" s="155"/>
      <c r="R13" s="156"/>
      <c r="S13" s="157"/>
      <c r="T13" s="155"/>
      <c r="U13" s="155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54"/>
      <c r="E14" s="155"/>
      <c r="F14" s="155"/>
      <c r="G14" s="155"/>
      <c r="H14" s="156"/>
      <c r="I14" s="157"/>
      <c r="J14" s="155"/>
      <c r="K14" s="155"/>
      <c r="L14" s="155"/>
      <c r="M14" s="156"/>
      <c r="N14" s="157"/>
      <c r="O14" s="155"/>
      <c r="P14" s="155"/>
      <c r="Q14" s="155"/>
      <c r="R14" s="156"/>
      <c r="S14" s="157"/>
      <c r="T14" s="155"/>
      <c r="U14" s="155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54"/>
      <c r="E15" s="155"/>
      <c r="F15" s="155"/>
      <c r="G15" s="155"/>
      <c r="H15" s="156"/>
      <c r="I15" s="157"/>
      <c r="J15" s="155"/>
      <c r="K15" s="155"/>
      <c r="L15" s="155"/>
      <c r="M15" s="156"/>
      <c r="N15" s="157"/>
      <c r="O15" s="155"/>
      <c r="P15" s="155"/>
      <c r="Q15" s="155"/>
      <c r="R15" s="156"/>
      <c r="S15" s="157"/>
      <c r="T15" s="155"/>
      <c r="U15" s="155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54"/>
      <c r="E16" s="155"/>
      <c r="F16" s="155"/>
      <c r="G16" s="155"/>
      <c r="H16" s="156"/>
      <c r="I16" s="157"/>
      <c r="J16" s="155"/>
      <c r="K16" s="155"/>
      <c r="L16" s="155"/>
      <c r="M16" s="156"/>
      <c r="N16" s="157"/>
      <c r="O16" s="155"/>
      <c r="P16" s="155"/>
      <c r="Q16" s="155"/>
      <c r="R16" s="156"/>
      <c r="S16" s="157"/>
      <c r="T16" s="155"/>
      <c r="U16" s="155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54"/>
      <c r="E17" s="155"/>
      <c r="F17" s="155"/>
      <c r="G17" s="155"/>
      <c r="H17" s="156"/>
      <c r="I17" s="157"/>
      <c r="J17" s="155"/>
      <c r="K17" s="155"/>
      <c r="L17" s="155"/>
      <c r="M17" s="156"/>
      <c r="N17" s="157"/>
      <c r="O17" s="155"/>
      <c r="P17" s="155"/>
      <c r="Q17" s="155"/>
      <c r="R17" s="156"/>
      <c r="S17" s="157"/>
      <c r="T17" s="155"/>
      <c r="U17" s="155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54"/>
      <c r="E18" s="155"/>
      <c r="F18" s="155"/>
      <c r="G18" s="155"/>
      <c r="H18" s="156"/>
      <c r="I18" s="157"/>
      <c r="J18" s="155"/>
      <c r="K18" s="155"/>
      <c r="L18" s="155"/>
      <c r="M18" s="156"/>
      <c r="N18" s="157"/>
      <c r="O18" s="155"/>
      <c r="P18" s="155"/>
      <c r="Q18" s="155"/>
      <c r="R18" s="156"/>
      <c r="S18" s="157"/>
      <c r="T18" s="155"/>
      <c r="U18" s="155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54"/>
      <c r="E19" s="155"/>
      <c r="F19" s="155"/>
      <c r="G19" s="155"/>
      <c r="H19" s="156"/>
      <c r="I19" s="157"/>
      <c r="J19" s="155"/>
      <c r="K19" s="155"/>
      <c r="L19" s="155"/>
      <c r="M19" s="156"/>
      <c r="N19" s="157"/>
      <c r="O19" s="155"/>
      <c r="P19" s="155"/>
      <c r="Q19" s="155"/>
      <c r="R19" s="156"/>
      <c r="S19" s="157"/>
      <c r="T19" s="155"/>
      <c r="U19" s="155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54"/>
      <c r="E20" s="155"/>
      <c r="F20" s="155"/>
      <c r="G20" s="155"/>
      <c r="H20" s="156"/>
      <c r="I20" s="157"/>
      <c r="J20" s="155"/>
      <c r="K20" s="155"/>
      <c r="L20" s="155"/>
      <c r="M20" s="156"/>
      <c r="N20" s="157"/>
      <c r="O20" s="155"/>
      <c r="P20" s="155"/>
      <c r="Q20" s="155"/>
      <c r="R20" s="156"/>
      <c r="S20" s="157"/>
      <c r="T20" s="155"/>
      <c r="U20" s="155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54"/>
      <c r="E21" s="155"/>
      <c r="F21" s="155"/>
      <c r="G21" s="155"/>
      <c r="H21" s="156"/>
      <c r="I21" s="157"/>
      <c r="J21" s="155"/>
      <c r="K21" s="155"/>
      <c r="L21" s="155"/>
      <c r="M21" s="156"/>
      <c r="N21" s="157"/>
      <c r="O21" s="155"/>
      <c r="P21" s="155"/>
      <c r="Q21" s="155"/>
      <c r="R21" s="156"/>
      <c r="S21" s="157"/>
      <c r="T21" s="155"/>
      <c r="U21" s="155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54"/>
      <c r="E22" s="155"/>
      <c r="F22" s="155"/>
      <c r="G22" s="155"/>
      <c r="H22" s="156"/>
      <c r="I22" s="157"/>
      <c r="J22" s="155"/>
      <c r="K22" s="155"/>
      <c r="L22" s="155"/>
      <c r="M22" s="156"/>
      <c r="N22" s="157"/>
      <c r="O22" s="155"/>
      <c r="P22" s="155"/>
      <c r="Q22" s="155"/>
      <c r="R22" s="156"/>
      <c r="S22" s="157"/>
      <c r="T22" s="155"/>
      <c r="U22" s="155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54"/>
      <c r="E23" s="155"/>
      <c r="F23" s="155"/>
      <c r="G23" s="155"/>
      <c r="H23" s="156"/>
      <c r="I23" s="157"/>
      <c r="J23" s="155"/>
      <c r="K23" s="155"/>
      <c r="L23" s="155"/>
      <c r="M23" s="156"/>
      <c r="N23" s="157"/>
      <c r="O23" s="155"/>
      <c r="P23" s="155"/>
      <c r="Q23" s="155"/>
      <c r="R23" s="156"/>
      <c r="S23" s="157"/>
      <c r="T23" s="155"/>
      <c r="U23" s="155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8"/>
      <c r="E24" s="131"/>
      <c r="F24" s="131"/>
      <c r="G24" s="131"/>
      <c r="H24" s="132"/>
      <c r="I24" s="130"/>
      <c r="J24" s="131"/>
      <c r="K24" s="131"/>
      <c r="L24" s="131"/>
      <c r="M24" s="132"/>
      <c r="N24" s="130"/>
      <c r="O24" s="131"/>
      <c r="P24" s="131"/>
      <c r="Q24" s="131"/>
      <c r="R24" s="132"/>
      <c r="S24" s="130"/>
      <c r="T24" s="131"/>
      <c r="U24" s="131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0"/>
      <c r="E25" s="131"/>
      <c r="F25" s="131"/>
      <c r="G25" s="131"/>
      <c r="H25" s="132"/>
      <c r="I25" s="130"/>
      <c r="J25" s="131"/>
      <c r="K25" s="131"/>
      <c r="L25" s="131"/>
      <c r="M25" s="132"/>
      <c r="N25" s="130"/>
      <c r="O25" s="131"/>
      <c r="P25" s="131"/>
      <c r="Q25" s="131"/>
      <c r="R25" s="132"/>
      <c r="S25" s="130"/>
      <c r="T25" s="131"/>
      <c r="U25" s="131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0"/>
      <c r="E26" s="131"/>
      <c r="F26" s="131"/>
      <c r="G26" s="131"/>
      <c r="H26" s="132"/>
      <c r="I26" s="130"/>
      <c r="J26" s="131"/>
      <c r="K26" s="131"/>
      <c r="L26" s="131"/>
      <c r="M26" s="132"/>
      <c r="N26" s="130"/>
      <c r="O26" s="131"/>
      <c r="P26" s="131"/>
      <c r="Q26" s="131"/>
      <c r="R26" s="132"/>
      <c r="S26" s="130"/>
      <c r="T26" s="131"/>
      <c r="U26" s="131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0"/>
      <c r="E27" s="131"/>
      <c r="F27" s="131"/>
      <c r="G27" s="131"/>
      <c r="H27" s="132"/>
      <c r="I27" s="130"/>
      <c r="J27" s="131"/>
      <c r="K27" s="131"/>
      <c r="L27" s="131"/>
      <c r="M27" s="132"/>
      <c r="N27" s="130"/>
      <c r="O27" s="131"/>
      <c r="P27" s="131"/>
      <c r="Q27" s="131"/>
      <c r="R27" s="132"/>
      <c r="S27" s="130"/>
      <c r="T27" s="131"/>
      <c r="U27" s="131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0"/>
      <c r="E28" s="131"/>
      <c r="F28" s="131"/>
      <c r="G28" s="131"/>
      <c r="H28" s="132"/>
      <c r="I28" s="130"/>
      <c r="J28" s="131"/>
      <c r="K28" s="131"/>
      <c r="L28" s="131"/>
      <c r="M28" s="132"/>
      <c r="N28" s="130"/>
      <c r="O28" s="131"/>
      <c r="P28" s="131"/>
      <c r="Q28" s="131"/>
      <c r="R28" s="132"/>
      <c r="S28" s="130"/>
      <c r="T28" s="131"/>
      <c r="U28" s="131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3"/>
      <c r="F29" s="133"/>
      <c r="G29" s="133"/>
      <c r="H29" s="134"/>
      <c r="I29" s="189"/>
      <c r="J29" s="133"/>
      <c r="K29" s="133"/>
      <c r="L29" s="133"/>
      <c r="M29" s="134"/>
      <c r="N29" s="189"/>
      <c r="O29" s="133"/>
      <c r="P29" s="133"/>
      <c r="Q29" s="133"/>
      <c r="R29" s="134"/>
      <c r="S29" s="189"/>
      <c r="T29" s="133"/>
      <c r="U29" s="133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V4:W4"/>
    <mergeCell ref="I4:J4"/>
    <mergeCell ref="G4:H4"/>
    <mergeCell ref="G31:H31"/>
    <mergeCell ref="B30:B31"/>
    <mergeCell ref="Q31:R31"/>
    <mergeCell ref="L30:M30"/>
    <mergeCell ref="B24:C24"/>
    <mergeCell ref="B29:C29"/>
    <mergeCell ref="Q30:R30"/>
    <mergeCell ref="B25:C25"/>
    <mergeCell ref="B26:C26"/>
    <mergeCell ref="A5:A6"/>
    <mergeCell ref="B27:C27"/>
    <mergeCell ref="B28:C28"/>
    <mergeCell ref="V2:W3"/>
    <mergeCell ref="D5:H5"/>
    <mergeCell ref="I5:M5"/>
    <mergeCell ref="N5:R5"/>
    <mergeCell ref="S5:W5"/>
    <mergeCell ref="D4:E4"/>
    <mergeCell ref="N4:O4"/>
    <mergeCell ref="A30:A31"/>
    <mergeCell ref="A2:A4"/>
    <mergeCell ref="A1:X1"/>
    <mergeCell ref="L31:M31"/>
    <mergeCell ref="L4:M4"/>
    <mergeCell ref="Q4:R4"/>
    <mergeCell ref="S4:T4"/>
    <mergeCell ref="D3:U3"/>
    <mergeCell ref="X2:X31"/>
    <mergeCell ref="D30:F31"/>
    <mergeCell ref="U34:V34"/>
    <mergeCell ref="B36:C36"/>
    <mergeCell ref="G30:H30"/>
    <mergeCell ref="S30:U31"/>
    <mergeCell ref="Z1:AC4"/>
    <mergeCell ref="Y1:Y4"/>
    <mergeCell ref="A32:X32"/>
    <mergeCell ref="I30:K31"/>
    <mergeCell ref="V30:W30"/>
    <mergeCell ref="V31:W31"/>
    <mergeCell ref="B34:C34"/>
    <mergeCell ref="B35:C35"/>
    <mergeCell ref="N30:P31"/>
    <mergeCell ref="D2:U2"/>
    <mergeCell ref="A37:X37"/>
    <mergeCell ref="A33:X33"/>
    <mergeCell ref="W34:X36"/>
    <mergeCell ref="A34:A36"/>
    <mergeCell ref="U36:V36"/>
    <mergeCell ref="U35:V35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Results'!B22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Results'!$C$22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0"/>
      <c r="E7" s="151"/>
      <c r="F7" s="151"/>
      <c r="G7" s="151"/>
      <c r="H7" s="152"/>
      <c r="I7" s="153"/>
      <c r="J7" s="151"/>
      <c r="K7" s="151"/>
      <c r="L7" s="151"/>
      <c r="M7" s="152"/>
      <c r="N7" s="153"/>
      <c r="O7" s="151"/>
      <c r="P7" s="151"/>
      <c r="Q7" s="151"/>
      <c r="R7" s="152"/>
      <c r="S7" s="153"/>
      <c r="T7" s="151"/>
      <c r="U7" s="151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54"/>
      <c r="E8" s="155"/>
      <c r="F8" s="155"/>
      <c r="G8" s="155"/>
      <c r="H8" s="156"/>
      <c r="I8" s="157"/>
      <c r="J8" s="155"/>
      <c r="K8" s="155"/>
      <c r="L8" s="155"/>
      <c r="M8" s="156"/>
      <c r="N8" s="157"/>
      <c r="O8" s="155"/>
      <c r="P8" s="155"/>
      <c r="Q8" s="155"/>
      <c r="R8" s="156"/>
      <c r="S8" s="157"/>
      <c r="T8" s="155"/>
      <c r="U8" s="155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54"/>
      <c r="E9" s="155"/>
      <c r="F9" s="155"/>
      <c r="G9" s="155"/>
      <c r="H9" s="156"/>
      <c r="I9" s="157"/>
      <c r="J9" s="155"/>
      <c r="K9" s="155"/>
      <c r="L9" s="155"/>
      <c r="M9" s="156"/>
      <c r="N9" s="157"/>
      <c r="O9" s="155"/>
      <c r="P9" s="155"/>
      <c r="Q9" s="155"/>
      <c r="R9" s="156"/>
      <c r="S9" s="157"/>
      <c r="T9" s="155"/>
      <c r="U9" s="155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54"/>
      <c r="E10" s="155"/>
      <c r="F10" s="155"/>
      <c r="G10" s="155"/>
      <c r="H10" s="156"/>
      <c r="I10" s="157"/>
      <c r="J10" s="155"/>
      <c r="K10" s="155"/>
      <c r="L10" s="155"/>
      <c r="M10" s="156"/>
      <c r="N10" s="157"/>
      <c r="O10" s="155"/>
      <c r="P10" s="155"/>
      <c r="Q10" s="155"/>
      <c r="R10" s="156"/>
      <c r="S10" s="157"/>
      <c r="T10" s="155"/>
      <c r="U10" s="155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54"/>
      <c r="E11" s="155"/>
      <c r="F11" s="155"/>
      <c r="G11" s="155"/>
      <c r="H11" s="156"/>
      <c r="I11" s="157"/>
      <c r="J11" s="155"/>
      <c r="K11" s="155"/>
      <c r="L11" s="155"/>
      <c r="M11" s="156"/>
      <c r="N11" s="157"/>
      <c r="O11" s="155"/>
      <c r="P11" s="155"/>
      <c r="Q11" s="155"/>
      <c r="R11" s="156"/>
      <c r="S11" s="157"/>
      <c r="T11" s="155"/>
      <c r="U11" s="155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54"/>
      <c r="E12" s="155"/>
      <c r="F12" s="155"/>
      <c r="G12" s="155"/>
      <c r="H12" s="156"/>
      <c r="I12" s="157"/>
      <c r="J12" s="155"/>
      <c r="K12" s="155"/>
      <c r="L12" s="155"/>
      <c r="M12" s="156"/>
      <c r="N12" s="157"/>
      <c r="O12" s="155"/>
      <c r="P12" s="155"/>
      <c r="Q12" s="155"/>
      <c r="R12" s="156"/>
      <c r="S12" s="157"/>
      <c r="T12" s="155"/>
      <c r="U12" s="155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54"/>
      <c r="E13" s="155"/>
      <c r="F13" s="155"/>
      <c r="G13" s="155"/>
      <c r="H13" s="156"/>
      <c r="I13" s="157"/>
      <c r="J13" s="155"/>
      <c r="K13" s="155"/>
      <c r="L13" s="155"/>
      <c r="M13" s="156"/>
      <c r="N13" s="157"/>
      <c r="O13" s="155"/>
      <c r="P13" s="155"/>
      <c r="Q13" s="155"/>
      <c r="R13" s="156"/>
      <c r="S13" s="157"/>
      <c r="T13" s="155"/>
      <c r="U13" s="155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54"/>
      <c r="E14" s="155"/>
      <c r="F14" s="155"/>
      <c r="G14" s="155"/>
      <c r="H14" s="156"/>
      <c r="I14" s="157"/>
      <c r="J14" s="155"/>
      <c r="K14" s="155"/>
      <c r="L14" s="155"/>
      <c r="M14" s="156"/>
      <c r="N14" s="157"/>
      <c r="O14" s="155"/>
      <c r="P14" s="155"/>
      <c r="Q14" s="155"/>
      <c r="R14" s="156"/>
      <c r="S14" s="157"/>
      <c r="T14" s="155"/>
      <c r="U14" s="155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54"/>
      <c r="E15" s="155"/>
      <c r="F15" s="155"/>
      <c r="G15" s="155"/>
      <c r="H15" s="156"/>
      <c r="I15" s="157"/>
      <c r="J15" s="155"/>
      <c r="K15" s="155"/>
      <c r="L15" s="155"/>
      <c r="M15" s="156"/>
      <c r="N15" s="157"/>
      <c r="O15" s="155"/>
      <c r="P15" s="155"/>
      <c r="Q15" s="155"/>
      <c r="R15" s="156"/>
      <c r="S15" s="157"/>
      <c r="T15" s="155"/>
      <c r="U15" s="155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54"/>
      <c r="E16" s="155"/>
      <c r="F16" s="155"/>
      <c r="G16" s="155"/>
      <c r="H16" s="156"/>
      <c r="I16" s="157"/>
      <c r="J16" s="155"/>
      <c r="K16" s="155"/>
      <c r="L16" s="155"/>
      <c r="M16" s="156"/>
      <c r="N16" s="157"/>
      <c r="O16" s="155"/>
      <c r="P16" s="155"/>
      <c r="Q16" s="155"/>
      <c r="R16" s="156"/>
      <c r="S16" s="157"/>
      <c r="T16" s="155"/>
      <c r="U16" s="155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54"/>
      <c r="E17" s="155"/>
      <c r="F17" s="155"/>
      <c r="G17" s="155"/>
      <c r="H17" s="156"/>
      <c r="I17" s="157"/>
      <c r="J17" s="155"/>
      <c r="K17" s="155"/>
      <c r="L17" s="155"/>
      <c r="M17" s="156"/>
      <c r="N17" s="157"/>
      <c r="O17" s="155"/>
      <c r="P17" s="155"/>
      <c r="Q17" s="155"/>
      <c r="R17" s="156"/>
      <c r="S17" s="157"/>
      <c r="T17" s="155"/>
      <c r="U17" s="155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54"/>
      <c r="E18" s="155"/>
      <c r="F18" s="155"/>
      <c r="G18" s="155"/>
      <c r="H18" s="156"/>
      <c r="I18" s="157"/>
      <c r="J18" s="155"/>
      <c r="K18" s="155"/>
      <c r="L18" s="155"/>
      <c r="M18" s="156"/>
      <c r="N18" s="157"/>
      <c r="O18" s="155"/>
      <c r="P18" s="155"/>
      <c r="Q18" s="155"/>
      <c r="R18" s="156"/>
      <c r="S18" s="157"/>
      <c r="T18" s="155"/>
      <c r="U18" s="155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54"/>
      <c r="E19" s="155"/>
      <c r="F19" s="155"/>
      <c r="G19" s="155"/>
      <c r="H19" s="156"/>
      <c r="I19" s="157"/>
      <c r="J19" s="155"/>
      <c r="K19" s="155"/>
      <c r="L19" s="155"/>
      <c r="M19" s="156"/>
      <c r="N19" s="157"/>
      <c r="O19" s="155"/>
      <c r="P19" s="155"/>
      <c r="Q19" s="155"/>
      <c r="R19" s="156"/>
      <c r="S19" s="157"/>
      <c r="T19" s="155"/>
      <c r="U19" s="155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54"/>
      <c r="E20" s="155"/>
      <c r="F20" s="155"/>
      <c r="G20" s="155"/>
      <c r="H20" s="156"/>
      <c r="I20" s="157"/>
      <c r="J20" s="155"/>
      <c r="K20" s="155"/>
      <c r="L20" s="155"/>
      <c r="M20" s="156"/>
      <c r="N20" s="157"/>
      <c r="O20" s="155"/>
      <c r="P20" s="155"/>
      <c r="Q20" s="155"/>
      <c r="R20" s="156"/>
      <c r="S20" s="157"/>
      <c r="T20" s="155"/>
      <c r="U20" s="155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54"/>
      <c r="E21" s="155"/>
      <c r="F21" s="155"/>
      <c r="G21" s="155"/>
      <c r="H21" s="156"/>
      <c r="I21" s="157"/>
      <c r="J21" s="155"/>
      <c r="K21" s="155"/>
      <c r="L21" s="155"/>
      <c r="M21" s="156"/>
      <c r="N21" s="157"/>
      <c r="O21" s="155"/>
      <c r="P21" s="155"/>
      <c r="Q21" s="155"/>
      <c r="R21" s="156"/>
      <c r="S21" s="157"/>
      <c r="T21" s="155"/>
      <c r="U21" s="155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54"/>
      <c r="E22" s="155"/>
      <c r="F22" s="155"/>
      <c r="G22" s="155"/>
      <c r="H22" s="156"/>
      <c r="I22" s="157"/>
      <c r="J22" s="155"/>
      <c r="K22" s="155"/>
      <c r="L22" s="155"/>
      <c r="M22" s="156"/>
      <c r="N22" s="157"/>
      <c r="O22" s="155"/>
      <c r="P22" s="155"/>
      <c r="Q22" s="155"/>
      <c r="R22" s="156"/>
      <c r="S22" s="157"/>
      <c r="T22" s="155"/>
      <c r="U22" s="155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54"/>
      <c r="E23" s="155"/>
      <c r="F23" s="155"/>
      <c r="G23" s="155"/>
      <c r="H23" s="156"/>
      <c r="I23" s="157"/>
      <c r="J23" s="155"/>
      <c r="K23" s="155"/>
      <c r="L23" s="155"/>
      <c r="M23" s="156"/>
      <c r="N23" s="157"/>
      <c r="O23" s="155"/>
      <c r="P23" s="155"/>
      <c r="Q23" s="155"/>
      <c r="R23" s="156"/>
      <c r="S23" s="157"/>
      <c r="T23" s="155"/>
      <c r="U23" s="155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8"/>
      <c r="E24" s="131"/>
      <c r="F24" s="131"/>
      <c r="G24" s="131"/>
      <c r="H24" s="132"/>
      <c r="I24" s="130"/>
      <c r="J24" s="131"/>
      <c r="K24" s="131"/>
      <c r="L24" s="131"/>
      <c r="M24" s="132"/>
      <c r="N24" s="130"/>
      <c r="O24" s="131"/>
      <c r="P24" s="131"/>
      <c r="Q24" s="131"/>
      <c r="R24" s="132"/>
      <c r="S24" s="130"/>
      <c r="T24" s="131"/>
      <c r="U24" s="131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0"/>
      <c r="E25" s="131"/>
      <c r="F25" s="131"/>
      <c r="G25" s="131"/>
      <c r="H25" s="132"/>
      <c r="I25" s="130"/>
      <c r="J25" s="131"/>
      <c r="K25" s="131"/>
      <c r="L25" s="131"/>
      <c r="M25" s="132"/>
      <c r="N25" s="130"/>
      <c r="O25" s="131"/>
      <c r="P25" s="131"/>
      <c r="Q25" s="131"/>
      <c r="R25" s="132"/>
      <c r="S25" s="130"/>
      <c r="T25" s="131"/>
      <c r="U25" s="131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0"/>
      <c r="E26" s="131"/>
      <c r="F26" s="131"/>
      <c r="G26" s="131"/>
      <c r="H26" s="132"/>
      <c r="I26" s="130"/>
      <c r="J26" s="131"/>
      <c r="K26" s="131"/>
      <c r="L26" s="131"/>
      <c r="M26" s="132"/>
      <c r="N26" s="130"/>
      <c r="O26" s="131"/>
      <c r="P26" s="131"/>
      <c r="Q26" s="131"/>
      <c r="R26" s="132"/>
      <c r="S26" s="130"/>
      <c r="T26" s="131"/>
      <c r="U26" s="131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0"/>
      <c r="E27" s="131"/>
      <c r="F27" s="131"/>
      <c r="G27" s="131"/>
      <c r="H27" s="132"/>
      <c r="I27" s="130"/>
      <c r="J27" s="131"/>
      <c r="K27" s="131"/>
      <c r="L27" s="131"/>
      <c r="M27" s="132"/>
      <c r="N27" s="130"/>
      <c r="O27" s="131"/>
      <c r="P27" s="131"/>
      <c r="Q27" s="131"/>
      <c r="R27" s="132"/>
      <c r="S27" s="130"/>
      <c r="T27" s="131"/>
      <c r="U27" s="131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0"/>
      <c r="E28" s="131"/>
      <c r="F28" s="131"/>
      <c r="G28" s="131"/>
      <c r="H28" s="132"/>
      <c r="I28" s="130"/>
      <c r="J28" s="131"/>
      <c r="K28" s="131"/>
      <c r="L28" s="131"/>
      <c r="M28" s="132"/>
      <c r="N28" s="130"/>
      <c r="O28" s="131"/>
      <c r="P28" s="131"/>
      <c r="Q28" s="131"/>
      <c r="R28" s="132"/>
      <c r="S28" s="130"/>
      <c r="T28" s="131"/>
      <c r="U28" s="131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3"/>
      <c r="F29" s="133"/>
      <c r="G29" s="133"/>
      <c r="H29" s="134"/>
      <c r="I29" s="189"/>
      <c r="J29" s="133"/>
      <c r="K29" s="133"/>
      <c r="L29" s="133"/>
      <c r="M29" s="134"/>
      <c r="N29" s="189"/>
      <c r="O29" s="133"/>
      <c r="P29" s="133"/>
      <c r="Q29" s="133"/>
      <c r="R29" s="134"/>
      <c r="S29" s="189"/>
      <c r="T29" s="133"/>
      <c r="U29" s="133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B26:C26"/>
    <mergeCell ref="N4:O4"/>
    <mergeCell ref="L4:M4"/>
    <mergeCell ref="B24:C24"/>
    <mergeCell ref="N5:R5"/>
    <mergeCell ref="B25:C25"/>
    <mergeCell ref="A2:A4"/>
    <mergeCell ref="D3:U3"/>
    <mergeCell ref="I4:J4"/>
    <mergeCell ref="G4:H4"/>
    <mergeCell ref="V2:W3"/>
    <mergeCell ref="D5:H5"/>
    <mergeCell ref="N30:P31"/>
    <mergeCell ref="L31:M31"/>
    <mergeCell ref="S30:U31"/>
    <mergeCell ref="G31:H31"/>
    <mergeCell ref="A30:A31"/>
    <mergeCell ref="A5:A6"/>
    <mergeCell ref="G30:H30"/>
    <mergeCell ref="B29:C29"/>
    <mergeCell ref="B27:C27"/>
    <mergeCell ref="B28:C28"/>
    <mergeCell ref="Z1:AC4"/>
    <mergeCell ref="Y1:Y4"/>
    <mergeCell ref="D2:U2"/>
    <mergeCell ref="S5:W5"/>
    <mergeCell ref="D4:E4"/>
    <mergeCell ref="V4:W4"/>
    <mergeCell ref="S4:T4"/>
    <mergeCell ref="A1:X1"/>
    <mergeCell ref="Q4:R4"/>
    <mergeCell ref="I5:M5"/>
    <mergeCell ref="A37:X37"/>
    <mergeCell ref="A33:X33"/>
    <mergeCell ref="W34:X36"/>
    <mergeCell ref="A34:A36"/>
    <mergeCell ref="B34:C34"/>
    <mergeCell ref="B35:C35"/>
    <mergeCell ref="B36:C36"/>
    <mergeCell ref="U36:V36"/>
    <mergeCell ref="U35:V35"/>
    <mergeCell ref="U34:V34"/>
    <mergeCell ref="A32:X32"/>
    <mergeCell ref="V30:W30"/>
    <mergeCell ref="V31:W31"/>
    <mergeCell ref="Q30:R30"/>
    <mergeCell ref="B30:B31"/>
    <mergeCell ref="Q31:R31"/>
    <mergeCell ref="L30:M30"/>
    <mergeCell ref="X2:X31"/>
    <mergeCell ref="D30:F31"/>
    <mergeCell ref="I30:K31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Results'!B23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Results'!$C$23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0"/>
      <c r="E7" s="151"/>
      <c r="F7" s="151"/>
      <c r="G7" s="151"/>
      <c r="H7" s="152"/>
      <c r="I7" s="153"/>
      <c r="J7" s="151"/>
      <c r="K7" s="151"/>
      <c r="L7" s="151"/>
      <c r="M7" s="152"/>
      <c r="N7" s="153"/>
      <c r="O7" s="151"/>
      <c r="P7" s="151"/>
      <c r="Q7" s="151"/>
      <c r="R7" s="152"/>
      <c r="S7" s="153"/>
      <c r="T7" s="151"/>
      <c r="U7" s="151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54"/>
      <c r="E8" s="155"/>
      <c r="F8" s="155"/>
      <c r="G8" s="155"/>
      <c r="H8" s="156"/>
      <c r="I8" s="157"/>
      <c r="J8" s="155"/>
      <c r="K8" s="155"/>
      <c r="L8" s="155"/>
      <c r="M8" s="156"/>
      <c r="N8" s="157"/>
      <c r="O8" s="155"/>
      <c r="P8" s="155"/>
      <c r="Q8" s="155"/>
      <c r="R8" s="156"/>
      <c r="S8" s="157"/>
      <c r="T8" s="155"/>
      <c r="U8" s="155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54"/>
      <c r="E9" s="155"/>
      <c r="F9" s="155"/>
      <c r="G9" s="155"/>
      <c r="H9" s="156"/>
      <c r="I9" s="157"/>
      <c r="J9" s="155"/>
      <c r="K9" s="155"/>
      <c r="L9" s="155"/>
      <c r="M9" s="156"/>
      <c r="N9" s="157"/>
      <c r="O9" s="155"/>
      <c r="P9" s="155"/>
      <c r="Q9" s="155"/>
      <c r="R9" s="156"/>
      <c r="S9" s="157"/>
      <c r="T9" s="155"/>
      <c r="U9" s="155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54"/>
      <c r="E10" s="155"/>
      <c r="F10" s="155"/>
      <c r="G10" s="155"/>
      <c r="H10" s="156"/>
      <c r="I10" s="157"/>
      <c r="J10" s="155"/>
      <c r="K10" s="155"/>
      <c r="L10" s="155"/>
      <c r="M10" s="156"/>
      <c r="N10" s="157"/>
      <c r="O10" s="155"/>
      <c r="P10" s="155"/>
      <c r="Q10" s="155"/>
      <c r="R10" s="156"/>
      <c r="S10" s="157"/>
      <c r="T10" s="155"/>
      <c r="U10" s="155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54"/>
      <c r="E11" s="155"/>
      <c r="F11" s="155"/>
      <c r="G11" s="155"/>
      <c r="H11" s="156"/>
      <c r="I11" s="157"/>
      <c r="J11" s="155"/>
      <c r="K11" s="155"/>
      <c r="L11" s="155"/>
      <c r="M11" s="156"/>
      <c r="N11" s="157"/>
      <c r="O11" s="155"/>
      <c r="P11" s="155"/>
      <c r="Q11" s="155"/>
      <c r="R11" s="156"/>
      <c r="S11" s="157"/>
      <c r="T11" s="155"/>
      <c r="U11" s="155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54"/>
      <c r="E12" s="155"/>
      <c r="F12" s="155"/>
      <c r="G12" s="155"/>
      <c r="H12" s="156"/>
      <c r="I12" s="157"/>
      <c r="J12" s="155"/>
      <c r="K12" s="155"/>
      <c r="L12" s="155"/>
      <c r="M12" s="156"/>
      <c r="N12" s="157"/>
      <c r="O12" s="155"/>
      <c r="P12" s="155"/>
      <c r="Q12" s="155"/>
      <c r="R12" s="156"/>
      <c r="S12" s="157"/>
      <c r="T12" s="155"/>
      <c r="U12" s="155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54"/>
      <c r="E13" s="155"/>
      <c r="F13" s="155"/>
      <c r="G13" s="155"/>
      <c r="H13" s="156"/>
      <c r="I13" s="157"/>
      <c r="J13" s="155"/>
      <c r="K13" s="155"/>
      <c r="L13" s="155"/>
      <c r="M13" s="156"/>
      <c r="N13" s="157"/>
      <c r="O13" s="155"/>
      <c r="P13" s="155"/>
      <c r="Q13" s="155"/>
      <c r="R13" s="156"/>
      <c r="S13" s="157"/>
      <c r="T13" s="155"/>
      <c r="U13" s="155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54"/>
      <c r="E14" s="155"/>
      <c r="F14" s="155"/>
      <c r="G14" s="155"/>
      <c r="H14" s="156"/>
      <c r="I14" s="157"/>
      <c r="J14" s="155"/>
      <c r="K14" s="155"/>
      <c r="L14" s="155"/>
      <c r="M14" s="156"/>
      <c r="N14" s="157"/>
      <c r="O14" s="155"/>
      <c r="P14" s="155"/>
      <c r="Q14" s="155"/>
      <c r="R14" s="156"/>
      <c r="S14" s="157"/>
      <c r="T14" s="155"/>
      <c r="U14" s="155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54"/>
      <c r="E15" s="155"/>
      <c r="F15" s="155"/>
      <c r="G15" s="155"/>
      <c r="H15" s="156"/>
      <c r="I15" s="157"/>
      <c r="J15" s="155"/>
      <c r="K15" s="155"/>
      <c r="L15" s="155"/>
      <c r="M15" s="156"/>
      <c r="N15" s="157"/>
      <c r="O15" s="155"/>
      <c r="P15" s="155"/>
      <c r="Q15" s="155"/>
      <c r="R15" s="156"/>
      <c r="S15" s="157"/>
      <c r="T15" s="155"/>
      <c r="U15" s="155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54"/>
      <c r="E16" s="155"/>
      <c r="F16" s="155"/>
      <c r="G16" s="155"/>
      <c r="H16" s="156"/>
      <c r="I16" s="157"/>
      <c r="J16" s="155"/>
      <c r="K16" s="155"/>
      <c r="L16" s="155"/>
      <c r="M16" s="156"/>
      <c r="N16" s="157"/>
      <c r="O16" s="155"/>
      <c r="P16" s="155"/>
      <c r="Q16" s="155"/>
      <c r="R16" s="156"/>
      <c r="S16" s="157"/>
      <c r="T16" s="155"/>
      <c r="U16" s="155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54"/>
      <c r="E17" s="155"/>
      <c r="F17" s="155"/>
      <c r="G17" s="155"/>
      <c r="H17" s="156"/>
      <c r="I17" s="157"/>
      <c r="J17" s="155"/>
      <c r="K17" s="155"/>
      <c r="L17" s="155"/>
      <c r="M17" s="156"/>
      <c r="N17" s="157"/>
      <c r="O17" s="155"/>
      <c r="P17" s="155"/>
      <c r="Q17" s="155"/>
      <c r="R17" s="156"/>
      <c r="S17" s="157"/>
      <c r="T17" s="155"/>
      <c r="U17" s="155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54"/>
      <c r="E18" s="155"/>
      <c r="F18" s="155"/>
      <c r="G18" s="155"/>
      <c r="H18" s="156"/>
      <c r="I18" s="157"/>
      <c r="J18" s="155"/>
      <c r="K18" s="155"/>
      <c r="L18" s="155"/>
      <c r="M18" s="156"/>
      <c r="N18" s="157"/>
      <c r="O18" s="155"/>
      <c r="P18" s="155"/>
      <c r="Q18" s="155"/>
      <c r="R18" s="156"/>
      <c r="S18" s="157"/>
      <c r="T18" s="155"/>
      <c r="U18" s="155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54"/>
      <c r="E19" s="155"/>
      <c r="F19" s="155"/>
      <c r="G19" s="155"/>
      <c r="H19" s="156"/>
      <c r="I19" s="157"/>
      <c r="J19" s="155"/>
      <c r="K19" s="155"/>
      <c r="L19" s="155"/>
      <c r="M19" s="156"/>
      <c r="N19" s="157"/>
      <c r="O19" s="155"/>
      <c r="P19" s="155"/>
      <c r="Q19" s="155"/>
      <c r="R19" s="156"/>
      <c r="S19" s="157"/>
      <c r="T19" s="155"/>
      <c r="U19" s="155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54"/>
      <c r="E20" s="155"/>
      <c r="F20" s="155"/>
      <c r="G20" s="155"/>
      <c r="H20" s="156"/>
      <c r="I20" s="157"/>
      <c r="J20" s="155"/>
      <c r="K20" s="155"/>
      <c r="L20" s="155"/>
      <c r="M20" s="156"/>
      <c r="N20" s="157"/>
      <c r="O20" s="155"/>
      <c r="P20" s="155"/>
      <c r="Q20" s="155"/>
      <c r="R20" s="156"/>
      <c r="S20" s="157"/>
      <c r="T20" s="155"/>
      <c r="U20" s="155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54"/>
      <c r="E21" s="155"/>
      <c r="F21" s="155"/>
      <c r="G21" s="155"/>
      <c r="H21" s="156"/>
      <c r="I21" s="157"/>
      <c r="J21" s="155"/>
      <c r="K21" s="155"/>
      <c r="L21" s="155"/>
      <c r="M21" s="156"/>
      <c r="N21" s="157"/>
      <c r="O21" s="155"/>
      <c r="P21" s="155"/>
      <c r="Q21" s="155"/>
      <c r="R21" s="156"/>
      <c r="S21" s="157"/>
      <c r="T21" s="155"/>
      <c r="U21" s="155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54"/>
      <c r="E22" s="155"/>
      <c r="F22" s="155"/>
      <c r="G22" s="155"/>
      <c r="H22" s="156"/>
      <c r="I22" s="157"/>
      <c r="J22" s="155"/>
      <c r="K22" s="155"/>
      <c r="L22" s="155"/>
      <c r="M22" s="156"/>
      <c r="N22" s="157"/>
      <c r="O22" s="155"/>
      <c r="P22" s="155"/>
      <c r="Q22" s="155"/>
      <c r="R22" s="156"/>
      <c r="S22" s="157"/>
      <c r="T22" s="155"/>
      <c r="U22" s="155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54"/>
      <c r="E23" s="155"/>
      <c r="F23" s="155"/>
      <c r="G23" s="155"/>
      <c r="H23" s="156"/>
      <c r="I23" s="157"/>
      <c r="J23" s="155"/>
      <c r="K23" s="155"/>
      <c r="L23" s="155"/>
      <c r="M23" s="156"/>
      <c r="N23" s="157"/>
      <c r="O23" s="155"/>
      <c r="P23" s="155"/>
      <c r="Q23" s="155"/>
      <c r="R23" s="156"/>
      <c r="S23" s="157"/>
      <c r="T23" s="155"/>
      <c r="U23" s="155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8"/>
      <c r="E24" s="131"/>
      <c r="F24" s="131"/>
      <c r="G24" s="131"/>
      <c r="H24" s="132"/>
      <c r="I24" s="130"/>
      <c r="J24" s="131"/>
      <c r="K24" s="131"/>
      <c r="L24" s="131"/>
      <c r="M24" s="132"/>
      <c r="N24" s="130"/>
      <c r="O24" s="131"/>
      <c r="P24" s="131"/>
      <c r="Q24" s="131"/>
      <c r="R24" s="132"/>
      <c r="S24" s="130"/>
      <c r="T24" s="131"/>
      <c r="U24" s="131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0"/>
      <c r="E25" s="131"/>
      <c r="F25" s="131"/>
      <c r="G25" s="131"/>
      <c r="H25" s="132"/>
      <c r="I25" s="130"/>
      <c r="J25" s="131"/>
      <c r="K25" s="131"/>
      <c r="L25" s="131"/>
      <c r="M25" s="132"/>
      <c r="N25" s="130"/>
      <c r="O25" s="131"/>
      <c r="P25" s="131"/>
      <c r="Q25" s="131"/>
      <c r="R25" s="132"/>
      <c r="S25" s="130"/>
      <c r="T25" s="131"/>
      <c r="U25" s="131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0"/>
      <c r="E26" s="131"/>
      <c r="F26" s="131"/>
      <c r="G26" s="131"/>
      <c r="H26" s="132"/>
      <c r="I26" s="130"/>
      <c r="J26" s="131"/>
      <c r="K26" s="131"/>
      <c r="L26" s="131"/>
      <c r="M26" s="132"/>
      <c r="N26" s="130"/>
      <c r="O26" s="131"/>
      <c r="P26" s="131"/>
      <c r="Q26" s="131"/>
      <c r="R26" s="132"/>
      <c r="S26" s="130"/>
      <c r="T26" s="131"/>
      <c r="U26" s="131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0"/>
      <c r="E27" s="131"/>
      <c r="F27" s="131"/>
      <c r="G27" s="131"/>
      <c r="H27" s="132"/>
      <c r="I27" s="130"/>
      <c r="J27" s="131"/>
      <c r="K27" s="131"/>
      <c r="L27" s="131"/>
      <c r="M27" s="132"/>
      <c r="N27" s="130"/>
      <c r="O27" s="131"/>
      <c r="P27" s="131"/>
      <c r="Q27" s="131"/>
      <c r="R27" s="132"/>
      <c r="S27" s="130"/>
      <c r="T27" s="131"/>
      <c r="U27" s="131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0"/>
      <c r="E28" s="131"/>
      <c r="F28" s="131"/>
      <c r="G28" s="131"/>
      <c r="H28" s="132"/>
      <c r="I28" s="130"/>
      <c r="J28" s="131"/>
      <c r="K28" s="131"/>
      <c r="L28" s="131"/>
      <c r="M28" s="132"/>
      <c r="N28" s="130"/>
      <c r="O28" s="131"/>
      <c r="P28" s="131"/>
      <c r="Q28" s="131"/>
      <c r="R28" s="132"/>
      <c r="S28" s="130"/>
      <c r="T28" s="131"/>
      <c r="U28" s="131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3"/>
      <c r="F29" s="133"/>
      <c r="G29" s="133"/>
      <c r="H29" s="134"/>
      <c r="I29" s="189"/>
      <c r="J29" s="133"/>
      <c r="K29" s="133"/>
      <c r="L29" s="133"/>
      <c r="M29" s="134"/>
      <c r="N29" s="189"/>
      <c r="O29" s="133"/>
      <c r="P29" s="133"/>
      <c r="Q29" s="133"/>
      <c r="R29" s="134"/>
      <c r="S29" s="189"/>
      <c r="T29" s="133"/>
      <c r="U29" s="133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V4:W4"/>
    <mergeCell ref="I4:J4"/>
    <mergeCell ref="G4:H4"/>
    <mergeCell ref="G31:H31"/>
    <mergeCell ref="B30:B31"/>
    <mergeCell ref="Q31:R31"/>
    <mergeCell ref="L30:M30"/>
    <mergeCell ref="B24:C24"/>
    <mergeCell ref="B29:C29"/>
    <mergeCell ref="Q30:R30"/>
    <mergeCell ref="B25:C25"/>
    <mergeCell ref="B26:C26"/>
    <mergeCell ref="A5:A6"/>
    <mergeCell ref="B27:C27"/>
    <mergeCell ref="B28:C28"/>
    <mergeCell ref="V2:W3"/>
    <mergeCell ref="D5:H5"/>
    <mergeCell ref="I5:M5"/>
    <mergeCell ref="N5:R5"/>
    <mergeCell ref="S5:W5"/>
    <mergeCell ref="D4:E4"/>
    <mergeCell ref="N4:O4"/>
    <mergeCell ref="A30:A31"/>
    <mergeCell ref="A2:A4"/>
    <mergeCell ref="A1:X1"/>
    <mergeCell ref="L31:M31"/>
    <mergeCell ref="L4:M4"/>
    <mergeCell ref="Q4:R4"/>
    <mergeCell ref="S4:T4"/>
    <mergeCell ref="D3:U3"/>
    <mergeCell ref="X2:X31"/>
    <mergeCell ref="D30:F31"/>
    <mergeCell ref="U34:V34"/>
    <mergeCell ref="B36:C36"/>
    <mergeCell ref="G30:H30"/>
    <mergeCell ref="S30:U31"/>
    <mergeCell ref="Z1:AC4"/>
    <mergeCell ref="Y1:Y4"/>
    <mergeCell ref="A32:X32"/>
    <mergeCell ref="I30:K31"/>
    <mergeCell ref="V30:W30"/>
    <mergeCell ref="V31:W31"/>
    <mergeCell ref="B34:C34"/>
    <mergeCell ref="B35:C35"/>
    <mergeCell ref="N30:P31"/>
    <mergeCell ref="D2:U2"/>
    <mergeCell ref="A37:X37"/>
    <mergeCell ref="A33:X33"/>
    <mergeCell ref="W34:X36"/>
    <mergeCell ref="A34:A36"/>
    <mergeCell ref="U36:V36"/>
    <mergeCell ref="U35:V35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Results'!B24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Results'!$C$24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0"/>
      <c r="E7" s="151"/>
      <c r="F7" s="151"/>
      <c r="G7" s="151"/>
      <c r="H7" s="152"/>
      <c r="I7" s="153"/>
      <c r="J7" s="151"/>
      <c r="K7" s="151"/>
      <c r="L7" s="151"/>
      <c r="M7" s="152"/>
      <c r="N7" s="153"/>
      <c r="O7" s="151"/>
      <c r="P7" s="151"/>
      <c r="Q7" s="151"/>
      <c r="R7" s="152"/>
      <c r="S7" s="153"/>
      <c r="T7" s="151"/>
      <c r="U7" s="151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54"/>
      <c r="E8" s="155"/>
      <c r="F8" s="155"/>
      <c r="G8" s="155"/>
      <c r="H8" s="156"/>
      <c r="I8" s="157"/>
      <c r="J8" s="155"/>
      <c r="K8" s="155"/>
      <c r="L8" s="155"/>
      <c r="M8" s="156"/>
      <c r="N8" s="157"/>
      <c r="O8" s="155"/>
      <c r="P8" s="155"/>
      <c r="Q8" s="155"/>
      <c r="R8" s="156"/>
      <c r="S8" s="157"/>
      <c r="T8" s="155"/>
      <c r="U8" s="155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54"/>
      <c r="E9" s="155"/>
      <c r="F9" s="155"/>
      <c r="G9" s="155"/>
      <c r="H9" s="156"/>
      <c r="I9" s="157"/>
      <c r="J9" s="155"/>
      <c r="K9" s="155"/>
      <c r="L9" s="155"/>
      <c r="M9" s="156"/>
      <c r="N9" s="157"/>
      <c r="O9" s="155"/>
      <c r="P9" s="155"/>
      <c r="Q9" s="155"/>
      <c r="R9" s="156"/>
      <c r="S9" s="157"/>
      <c r="T9" s="155"/>
      <c r="U9" s="155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54"/>
      <c r="E10" s="155"/>
      <c r="F10" s="155"/>
      <c r="G10" s="155"/>
      <c r="H10" s="156"/>
      <c r="I10" s="157"/>
      <c r="J10" s="155"/>
      <c r="K10" s="155"/>
      <c r="L10" s="155"/>
      <c r="M10" s="156"/>
      <c r="N10" s="157"/>
      <c r="O10" s="155"/>
      <c r="P10" s="155"/>
      <c r="Q10" s="155"/>
      <c r="R10" s="156"/>
      <c r="S10" s="157"/>
      <c r="T10" s="155"/>
      <c r="U10" s="155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54"/>
      <c r="E11" s="155"/>
      <c r="F11" s="155"/>
      <c r="G11" s="155"/>
      <c r="H11" s="156"/>
      <c r="I11" s="157"/>
      <c r="J11" s="155"/>
      <c r="K11" s="155"/>
      <c r="L11" s="155"/>
      <c r="M11" s="156"/>
      <c r="N11" s="157"/>
      <c r="O11" s="155"/>
      <c r="P11" s="155"/>
      <c r="Q11" s="155"/>
      <c r="R11" s="156"/>
      <c r="S11" s="157"/>
      <c r="T11" s="155"/>
      <c r="U11" s="155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54"/>
      <c r="E12" s="155"/>
      <c r="F12" s="155"/>
      <c r="G12" s="155"/>
      <c r="H12" s="156"/>
      <c r="I12" s="157"/>
      <c r="J12" s="155"/>
      <c r="K12" s="155"/>
      <c r="L12" s="155"/>
      <c r="M12" s="156"/>
      <c r="N12" s="157"/>
      <c r="O12" s="155"/>
      <c r="P12" s="155"/>
      <c r="Q12" s="155"/>
      <c r="R12" s="156"/>
      <c r="S12" s="157"/>
      <c r="T12" s="155"/>
      <c r="U12" s="155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54"/>
      <c r="E13" s="155"/>
      <c r="F13" s="155"/>
      <c r="G13" s="155"/>
      <c r="H13" s="156"/>
      <c r="I13" s="157"/>
      <c r="J13" s="155"/>
      <c r="K13" s="155"/>
      <c r="L13" s="155"/>
      <c r="M13" s="156"/>
      <c r="N13" s="157"/>
      <c r="O13" s="155"/>
      <c r="P13" s="155"/>
      <c r="Q13" s="155"/>
      <c r="R13" s="156"/>
      <c r="S13" s="157"/>
      <c r="T13" s="155"/>
      <c r="U13" s="155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54"/>
      <c r="E14" s="155"/>
      <c r="F14" s="155"/>
      <c r="G14" s="155"/>
      <c r="H14" s="156"/>
      <c r="I14" s="157"/>
      <c r="J14" s="155"/>
      <c r="K14" s="155"/>
      <c r="L14" s="155"/>
      <c r="M14" s="156"/>
      <c r="N14" s="157"/>
      <c r="O14" s="155"/>
      <c r="P14" s="155"/>
      <c r="Q14" s="155"/>
      <c r="R14" s="156"/>
      <c r="S14" s="157"/>
      <c r="T14" s="155"/>
      <c r="U14" s="155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54"/>
      <c r="E15" s="155"/>
      <c r="F15" s="155"/>
      <c r="G15" s="155"/>
      <c r="H15" s="156"/>
      <c r="I15" s="157"/>
      <c r="J15" s="155"/>
      <c r="K15" s="155"/>
      <c r="L15" s="155"/>
      <c r="M15" s="156"/>
      <c r="N15" s="157"/>
      <c r="O15" s="155"/>
      <c r="P15" s="155"/>
      <c r="Q15" s="155"/>
      <c r="R15" s="156"/>
      <c r="S15" s="157"/>
      <c r="T15" s="155"/>
      <c r="U15" s="155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54"/>
      <c r="E16" s="155"/>
      <c r="F16" s="155"/>
      <c r="G16" s="155"/>
      <c r="H16" s="156"/>
      <c r="I16" s="157"/>
      <c r="J16" s="155"/>
      <c r="K16" s="155"/>
      <c r="L16" s="155"/>
      <c r="M16" s="156"/>
      <c r="N16" s="157"/>
      <c r="O16" s="155"/>
      <c r="P16" s="155"/>
      <c r="Q16" s="155"/>
      <c r="R16" s="156"/>
      <c r="S16" s="157"/>
      <c r="T16" s="155"/>
      <c r="U16" s="155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54"/>
      <c r="E17" s="155"/>
      <c r="F17" s="155"/>
      <c r="G17" s="155"/>
      <c r="H17" s="156"/>
      <c r="I17" s="157"/>
      <c r="J17" s="155"/>
      <c r="K17" s="155"/>
      <c r="L17" s="155"/>
      <c r="M17" s="156"/>
      <c r="N17" s="157"/>
      <c r="O17" s="155"/>
      <c r="P17" s="155"/>
      <c r="Q17" s="155"/>
      <c r="R17" s="156"/>
      <c r="S17" s="157"/>
      <c r="T17" s="155"/>
      <c r="U17" s="155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54"/>
      <c r="E18" s="155"/>
      <c r="F18" s="155"/>
      <c r="G18" s="155"/>
      <c r="H18" s="156"/>
      <c r="I18" s="157"/>
      <c r="J18" s="155"/>
      <c r="K18" s="155"/>
      <c r="L18" s="155"/>
      <c r="M18" s="156"/>
      <c r="N18" s="157"/>
      <c r="O18" s="155"/>
      <c r="P18" s="155"/>
      <c r="Q18" s="155"/>
      <c r="R18" s="156"/>
      <c r="S18" s="157"/>
      <c r="T18" s="155"/>
      <c r="U18" s="155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54"/>
      <c r="E19" s="155"/>
      <c r="F19" s="155"/>
      <c r="G19" s="155"/>
      <c r="H19" s="156"/>
      <c r="I19" s="157"/>
      <c r="J19" s="155"/>
      <c r="K19" s="155"/>
      <c r="L19" s="155"/>
      <c r="M19" s="156"/>
      <c r="N19" s="157"/>
      <c r="O19" s="155"/>
      <c r="P19" s="155"/>
      <c r="Q19" s="155"/>
      <c r="R19" s="156"/>
      <c r="S19" s="157"/>
      <c r="T19" s="155"/>
      <c r="U19" s="155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54"/>
      <c r="E20" s="155"/>
      <c r="F20" s="155"/>
      <c r="G20" s="155"/>
      <c r="H20" s="156"/>
      <c r="I20" s="157"/>
      <c r="J20" s="155"/>
      <c r="K20" s="155"/>
      <c r="L20" s="155"/>
      <c r="M20" s="156"/>
      <c r="N20" s="157"/>
      <c r="O20" s="155"/>
      <c r="P20" s="155"/>
      <c r="Q20" s="155"/>
      <c r="R20" s="156"/>
      <c r="S20" s="157"/>
      <c r="T20" s="155"/>
      <c r="U20" s="155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54"/>
      <c r="E21" s="155"/>
      <c r="F21" s="155"/>
      <c r="G21" s="155"/>
      <c r="H21" s="156"/>
      <c r="I21" s="157"/>
      <c r="J21" s="155"/>
      <c r="K21" s="155"/>
      <c r="L21" s="155"/>
      <c r="M21" s="156"/>
      <c r="N21" s="157"/>
      <c r="O21" s="155"/>
      <c r="P21" s="155"/>
      <c r="Q21" s="155"/>
      <c r="R21" s="156"/>
      <c r="S21" s="157"/>
      <c r="T21" s="155"/>
      <c r="U21" s="155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54"/>
      <c r="E22" s="155"/>
      <c r="F22" s="155"/>
      <c r="G22" s="155"/>
      <c r="H22" s="156"/>
      <c r="I22" s="157"/>
      <c r="J22" s="155"/>
      <c r="K22" s="155"/>
      <c r="L22" s="155"/>
      <c r="M22" s="156"/>
      <c r="N22" s="157"/>
      <c r="O22" s="155"/>
      <c r="P22" s="155"/>
      <c r="Q22" s="155"/>
      <c r="R22" s="156"/>
      <c r="S22" s="157"/>
      <c r="T22" s="155"/>
      <c r="U22" s="155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54"/>
      <c r="E23" s="155"/>
      <c r="F23" s="155"/>
      <c r="G23" s="155"/>
      <c r="H23" s="156"/>
      <c r="I23" s="157"/>
      <c r="J23" s="155"/>
      <c r="K23" s="155"/>
      <c r="L23" s="155"/>
      <c r="M23" s="156"/>
      <c r="N23" s="157"/>
      <c r="O23" s="155"/>
      <c r="P23" s="155"/>
      <c r="Q23" s="155"/>
      <c r="R23" s="156"/>
      <c r="S23" s="157"/>
      <c r="T23" s="155"/>
      <c r="U23" s="155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8"/>
      <c r="E24" s="131"/>
      <c r="F24" s="131"/>
      <c r="G24" s="131"/>
      <c r="H24" s="132"/>
      <c r="I24" s="130"/>
      <c r="J24" s="131"/>
      <c r="K24" s="131"/>
      <c r="L24" s="131"/>
      <c r="M24" s="132"/>
      <c r="N24" s="130"/>
      <c r="O24" s="131"/>
      <c r="P24" s="131"/>
      <c r="Q24" s="131"/>
      <c r="R24" s="132"/>
      <c r="S24" s="130"/>
      <c r="T24" s="131"/>
      <c r="U24" s="131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0"/>
      <c r="E25" s="131"/>
      <c r="F25" s="131"/>
      <c r="G25" s="131"/>
      <c r="H25" s="132"/>
      <c r="I25" s="130"/>
      <c r="J25" s="131"/>
      <c r="K25" s="131"/>
      <c r="L25" s="131"/>
      <c r="M25" s="132"/>
      <c r="N25" s="130"/>
      <c r="O25" s="131"/>
      <c r="P25" s="131"/>
      <c r="Q25" s="131"/>
      <c r="R25" s="132"/>
      <c r="S25" s="130"/>
      <c r="T25" s="131"/>
      <c r="U25" s="131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0"/>
      <c r="E26" s="131"/>
      <c r="F26" s="131"/>
      <c r="G26" s="131"/>
      <c r="H26" s="132"/>
      <c r="I26" s="130"/>
      <c r="J26" s="131"/>
      <c r="K26" s="131"/>
      <c r="L26" s="131"/>
      <c r="M26" s="132"/>
      <c r="N26" s="130"/>
      <c r="O26" s="131"/>
      <c r="P26" s="131"/>
      <c r="Q26" s="131"/>
      <c r="R26" s="132"/>
      <c r="S26" s="130"/>
      <c r="T26" s="131"/>
      <c r="U26" s="131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0"/>
      <c r="E27" s="131"/>
      <c r="F27" s="131"/>
      <c r="G27" s="131"/>
      <c r="H27" s="132"/>
      <c r="I27" s="130"/>
      <c r="J27" s="131"/>
      <c r="K27" s="131"/>
      <c r="L27" s="131"/>
      <c r="M27" s="132"/>
      <c r="N27" s="130"/>
      <c r="O27" s="131"/>
      <c r="P27" s="131"/>
      <c r="Q27" s="131"/>
      <c r="R27" s="132"/>
      <c r="S27" s="130"/>
      <c r="T27" s="131"/>
      <c r="U27" s="131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0"/>
      <c r="E28" s="131"/>
      <c r="F28" s="131"/>
      <c r="G28" s="131"/>
      <c r="H28" s="132"/>
      <c r="I28" s="130"/>
      <c r="J28" s="131"/>
      <c r="K28" s="131"/>
      <c r="L28" s="131"/>
      <c r="M28" s="132"/>
      <c r="N28" s="130"/>
      <c r="O28" s="131"/>
      <c r="P28" s="131"/>
      <c r="Q28" s="131"/>
      <c r="R28" s="132"/>
      <c r="S28" s="130"/>
      <c r="T28" s="131"/>
      <c r="U28" s="131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3"/>
      <c r="F29" s="133"/>
      <c r="G29" s="133"/>
      <c r="H29" s="134"/>
      <c r="I29" s="189"/>
      <c r="J29" s="133"/>
      <c r="K29" s="133"/>
      <c r="L29" s="133"/>
      <c r="M29" s="134"/>
      <c r="N29" s="189"/>
      <c r="O29" s="133"/>
      <c r="P29" s="133"/>
      <c r="Q29" s="133"/>
      <c r="R29" s="134"/>
      <c r="S29" s="189"/>
      <c r="T29" s="133"/>
      <c r="U29" s="133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B26:C26"/>
    <mergeCell ref="N4:O4"/>
    <mergeCell ref="L4:M4"/>
    <mergeCell ref="B24:C24"/>
    <mergeCell ref="N5:R5"/>
    <mergeCell ref="B25:C25"/>
    <mergeCell ref="A2:A4"/>
    <mergeCell ref="D3:U3"/>
    <mergeCell ref="I4:J4"/>
    <mergeCell ref="G4:H4"/>
    <mergeCell ref="V2:W3"/>
    <mergeCell ref="D5:H5"/>
    <mergeCell ref="N30:P31"/>
    <mergeCell ref="L31:M31"/>
    <mergeCell ref="S30:U31"/>
    <mergeCell ref="G31:H31"/>
    <mergeCell ref="A30:A31"/>
    <mergeCell ref="A5:A6"/>
    <mergeCell ref="G30:H30"/>
    <mergeCell ref="B29:C29"/>
    <mergeCell ref="B27:C27"/>
    <mergeCell ref="B28:C28"/>
    <mergeCell ref="Z1:AC4"/>
    <mergeCell ref="Y1:Y4"/>
    <mergeCell ref="D2:U2"/>
    <mergeCell ref="S5:W5"/>
    <mergeCell ref="D4:E4"/>
    <mergeCell ref="V4:W4"/>
    <mergeCell ref="S4:T4"/>
    <mergeCell ref="A1:X1"/>
    <mergeCell ref="Q4:R4"/>
    <mergeCell ref="I5:M5"/>
    <mergeCell ref="A37:X37"/>
    <mergeCell ref="A33:X33"/>
    <mergeCell ref="W34:X36"/>
    <mergeCell ref="A34:A36"/>
    <mergeCell ref="B34:C34"/>
    <mergeCell ref="B35:C35"/>
    <mergeCell ref="B36:C36"/>
    <mergeCell ref="U36:V36"/>
    <mergeCell ref="U35:V35"/>
    <mergeCell ref="U34:V34"/>
    <mergeCell ref="A32:X32"/>
    <mergeCell ref="V30:W30"/>
    <mergeCell ref="V31:W31"/>
    <mergeCell ref="Q30:R30"/>
    <mergeCell ref="B30:B31"/>
    <mergeCell ref="Q31:R31"/>
    <mergeCell ref="L30:M30"/>
    <mergeCell ref="X2:X31"/>
    <mergeCell ref="D30:F31"/>
    <mergeCell ref="I30:K31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26"/>
  <sheetViews>
    <sheetView showGridLines="0" zoomScale="85" zoomScaleNormal="85" zoomScalePageLayoutView="0" workbookViewId="0" topLeftCell="A1">
      <selection activeCell="F15" sqref="F15"/>
    </sheetView>
  </sheetViews>
  <sheetFormatPr defaultColWidth="9.140625" defaultRowHeight="12.75"/>
  <cols>
    <col min="1" max="1" width="1.7109375" style="9" customWidth="1"/>
    <col min="2" max="2" width="9.421875" style="49" customWidth="1"/>
    <col min="3" max="3" width="24.57421875" style="10" customWidth="1"/>
    <col min="4" max="5" width="11.421875" style="11" customWidth="1"/>
    <col min="6" max="13" width="11.421875" style="9" customWidth="1"/>
    <col min="14" max="14" width="12.57421875" style="9" customWidth="1"/>
    <col min="15" max="15" width="1.7109375" style="9" customWidth="1"/>
    <col min="16" max="16384" width="9.140625" style="9" customWidth="1"/>
  </cols>
  <sheetData>
    <row r="1" spans="1:15" s="48" customFormat="1" ht="9.75" customHeight="1" thickBot="1" thickTop="1">
      <c r="A1" s="56"/>
      <c r="B1" s="57"/>
      <c r="C1" s="57"/>
      <c r="D1" s="58"/>
      <c r="E1" s="58"/>
      <c r="F1" s="57"/>
      <c r="G1" s="57"/>
      <c r="H1" s="57"/>
      <c r="I1" s="57"/>
      <c r="J1" s="57"/>
      <c r="K1" s="57"/>
      <c r="L1" s="57"/>
      <c r="M1" s="57"/>
      <c r="N1" s="59"/>
      <c r="O1" s="60"/>
    </row>
    <row r="2" spans="1:15" s="8" customFormat="1" ht="12.75">
      <c r="A2" s="32"/>
      <c r="B2" s="207" t="s">
        <v>27</v>
      </c>
      <c r="C2" s="208" t="s">
        <v>1</v>
      </c>
      <c r="D2" s="215" t="s">
        <v>2</v>
      </c>
      <c r="E2" s="215"/>
      <c r="F2" s="208" t="s">
        <v>3</v>
      </c>
      <c r="G2" s="208"/>
      <c r="H2" s="208" t="s">
        <v>4</v>
      </c>
      <c r="I2" s="208"/>
      <c r="J2" s="208" t="s">
        <v>5</v>
      </c>
      <c r="K2" s="208"/>
      <c r="L2" s="209" t="s">
        <v>43</v>
      </c>
      <c r="M2" s="210"/>
      <c r="N2" s="213" t="s">
        <v>31</v>
      </c>
      <c r="O2" s="33"/>
    </row>
    <row r="3" spans="1:15" s="8" customFormat="1" ht="22.5" customHeight="1">
      <c r="A3" s="32"/>
      <c r="B3" s="207"/>
      <c r="C3" s="208"/>
      <c r="D3" s="7"/>
      <c r="E3" s="7"/>
      <c r="L3" s="211"/>
      <c r="M3" s="212"/>
      <c r="N3" s="214"/>
      <c r="O3" s="33"/>
    </row>
    <row r="4" spans="1:15" s="8" customFormat="1" ht="12.75">
      <c r="A4" s="32"/>
      <c r="B4" s="5"/>
      <c r="C4" s="6"/>
      <c r="D4" s="7" t="s">
        <v>29</v>
      </c>
      <c r="E4" s="7" t="s">
        <v>30</v>
      </c>
      <c r="F4" s="5" t="s">
        <v>29</v>
      </c>
      <c r="G4" s="5" t="s">
        <v>30</v>
      </c>
      <c r="H4" s="5" t="s">
        <v>29</v>
      </c>
      <c r="I4" s="5" t="s">
        <v>30</v>
      </c>
      <c r="J4" s="5" t="s">
        <v>29</v>
      </c>
      <c r="K4" s="5" t="s">
        <v>30</v>
      </c>
      <c r="L4" s="110" t="s">
        <v>29</v>
      </c>
      <c r="M4" s="103" t="s">
        <v>30</v>
      </c>
      <c r="N4" s="214"/>
      <c r="O4" s="33"/>
    </row>
    <row r="5" spans="1:15" ht="19.5" customHeight="1">
      <c r="A5" s="34"/>
      <c r="B5" s="70">
        <f>IF('Contestant Data'!B3=0,"",'Contestant Data'!B3)</f>
      </c>
      <c r="C5" s="50">
        <f>IF('Contestant Data'!C3=0,"",'Contestant Data'!C3)</f>
      </c>
      <c r="D5" s="51">
        <f>IF(B5="","",1!$G$31)</f>
      </c>
      <c r="E5" s="52">
        <f>IF(D5="","",IF(D5=0,0,(D5/$D$26*1000)))</f>
      </c>
      <c r="F5" s="51">
        <f>IF(B5="","",1!$L$31)</f>
      </c>
      <c r="G5" s="52">
        <f>IF(F5="","",IF(F5=0,0,(F5/$F$26*1000)))</f>
      </c>
      <c r="H5" s="53">
        <f>IF(B5="","",1!$Q$31)</f>
      </c>
      <c r="I5" s="52">
        <f>IF(H5="","",IF(H5=0,0,(H5/$H$26*1000)))</f>
      </c>
      <c r="J5" s="51">
        <f>IF(B5="","",1!$V$31)</f>
      </c>
      <c r="K5" s="52">
        <f>IF(J5="","",IF(J5=0,0,(J5/$J$26*1000)))</f>
      </c>
      <c r="L5" s="111">
        <f>IF(B5="","",IF(1!$AD$6=0,"",IF(1!$AD$6=1,D5,IF(1!$AD$6=2,(SUM(D5,F5)-MIN(D5,F5)),IF(1!$AD$6=3,(SUM(D5,F5,H5)-MIN(D5,F5,H5))/2,IF(1!$AD$6=4,(SUM(D5,F5,H5,J5)-MIN(D5,F5,H5,J5))/3))))))</f>
      </c>
      <c r="M5" s="114">
        <f>IF(B5="","",IF(1!$AD$6=0,"",IF(1!$AD$6=1,E5,IF(1!$AD$6=2,(SUM(E5,G5)-MIN(E5,G5)),IF(1!$AD$6=3,(SUM(E5,G5,I5)-MIN(E5,G5,I5)),IF(1!$AD$6=4,(SUM(E5,G5,I5,K5)-MIN(E5,G5,I5,K5))))))))</f>
      </c>
      <c r="N5" s="125">
        <f>IF(L5="","",RANK(M5,$M$5:$M$24))</f>
      </c>
      <c r="O5" s="61"/>
    </row>
    <row r="6" spans="1:15" s="108" customFormat="1" ht="19.5" customHeight="1">
      <c r="A6" s="104"/>
      <c r="B6" s="105">
        <f>IF('Contestant Data'!B4=0,"",'Contestant Data'!B4)</f>
      </c>
      <c r="C6" s="106">
        <f>IF('Contestant Data'!C4=0,"",'Contestant Data'!C4)</f>
      </c>
      <c r="D6" s="65">
        <f>IF(B6="","",2!$G$31)</f>
      </c>
      <c r="E6" s="66">
        <f aca="true" t="shared" si="0" ref="E6:E24">IF(D6="","",IF(D6=0,0,(D6/$D$26*1000)))</f>
      </c>
      <c r="F6" s="65">
        <f>IF(B6="","",2!$L$31)</f>
      </c>
      <c r="G6" s="66">
        <f aca="true" t="shared" si="1" ref="G6:G24">IF(F6="","",IF(F6=0,0,(F6/$F$26*1000)))</f>
      </c>
      <c r="H6" s="65">
        <f>IF(B6="","",2!$Q$31)</f>
      </c>
      <c r="I6" s="66">
        <f aca="true" t="shared" si="2" ref="I6:I24">IF(H6="","",IF(H6=0,0,(H6/$H$26*1000)))</f>
      </c>
      <c r="J6" s="65">
        <f>IF(B6="","",2!$V$31)</f>
      </c>
      <c r="K6" s="66">
        <f aca="true" t="shared" si="3" ref="K6:K24">IF(J6="","",IF(J6=0,0,(J6/$J$26*1000)))</f>
      </c>
      <c r="L6" s="112">
        <f>IF(B6="","",IF(1!$AD$6=0,"",IF(1!$AD$6=1,D6,IF(1!$AD$6=2,(SUM(D6,F6)-MIN(D6,F6)),IF(1!$AD$6=3,(SUM(D6,F6,H6)-MIN(D6,F6,H6))/2,IF(1!$AD$6=4,(SUM(D6,F6,H6,J6)-MIN(D6,F6,H6,J6))/3))))))</f>
      </c>
      <c r="M6" s="115">
        <f>IF(B6="","",IF(1!$AD$6=0,"",IF(1!$AD$6=1,E6,IF(1!$AD$6=2,(SUM(E6,G6)-MIN(E6,G6)),IF(1!$AD$6=3,(SUM(E6,G6,I6)-MIN(E6,G6,I6)),IF(1!$AD$6=4,(SUM(E6,G6,I6,K6)-MIN(E6,G6,I6,K6))))))))</f>
      </c>
      <c r="N6" s="126">
        <f aca="true" t="shared" si="4" ref="N6:N24">IF(L6="","",RANK(M6,$M$5:$M$24))</f>
      </c>
      <c r="O6" s="107"/>
    </row>
    <row r="7" spans="1:15" ht="19.5" customHeight="1">
      <c r="A7" s="34"/>
      <c r="B7" s="70">
        <f>IF('Contestant Data'!B5=0,"",'Contestant Data'!B5)</f>
      </c>
      <c r="C7" s="50">
        <f>IF('Contestant Data'!C5=0,"",'Contestant Data'!C5)</f>
      </c>
      <c r="D7" s="51">
        <f>IF(B7="","",3!$G$31)</f>
      </c>
      <c r="E7" s="52">
        <f t="shared" si="0"/>
      </c>
      <c r="F7" s="51">
        <f>IF(B7="","",3!$L$31)</f>
      </c>
      <c r="G7" s="52">
        <f t="shared" si="1"/>
      </c>
      <c r="H7" s="51">
        <f>IF(B7="","",3!$Q$31)</f>
      </c>
      <c r="I7" s="52">
        <f t="shared" si="2"/>
      </c>
      <c r="J7" s="51">
        <f>IF(B7="","",3!$V$31)</f>
      </c>
      <c r="K7" s="52">
        <f t="shared" si="3"/>
      </c>
      <c r="L7" s="111">
        <f>IF(B7="","",IF(1!$AD$6=0,"",IF(1!$AD$6=1,D7,IF(1!$AD$6=2,(SUM(D7,F7)-MIN(D7,F7)),IF(1!$AD$6=3,(SUM(D7,F7,H7)-MIN(D7,F7,H7))/2,IF(1!$AD$6=4,(SUM(D7,F7,H7,J7)-MIN(D7,F7,H7,J7))/3))))))</f>
      </c>
      <c r="M7" s="114">
        <f>IF(B7="","",IF(1!$AD$6=0,"",IF(1!$AD$6=1,E7,IF(1!$AD$6=2,(SUM(E7,G7)-MIN(E7,G7)),IF(1!$AD$6=3,(SUM(E7,G7,I7)-MIN(E7,G7,I7)),IF(1!$AD$6=4,(SUM(E7,G7,I7,K7)-MIN(E7,G7,I7,K7))))))))</f>
      </c>
      <c r="N7" s="125">
        <f t="shared" si="4"/>
      </c>
      <c r="O7" s="61"/>
    </row>
    <row r="8" spans="1:15" s="108" customFormat="1" ht="19.5" customHeight="1">
      <c r="A8" s="104"/>
      <c r="B8" s="105">
        <f>IF('Contestant Data'!B6=0,"",'Contestant Data'!B6)</f>
      </c>
      <c r="C8" s="106">
        <f>IF('Contestant Data'!C6=0,"",'Contestant Data'!C6)</f>
      </c>
      <c r="D8" s="65">
        <f>IF(B8="","",4!$G$31)</f>
      </c>
      <c r="E8" s="66">
        <f t="shared" si="0"/>
      </c>
      <c r="F8" s="65">
        <f>IF(B8="","",4!$L$31)</f>
      </c>
      <c r="G8" s="66">
        <f t="shared" si="1"/>
      </c>
      <c r="H8" s="65">
        <f>IF(B8="","",4!$Q$31)</f>
      </c>
      <c r="I8" s="66">
        <f t="shared" si="2"/>
      </c>
      <c r="J8" s="65">
        <f>IF(B8="","",4!$V$31)</f>
      </c>
      <c r="K8" s="66">
        <f t="shared" si="3"/>
      </c>
      <c r="L8" s="112">
        <f>IF(B8="","",IF(1!$AD$6=0,"",IF(1!$AD$6=1,D8,IF(1!$AD$6=2,(SUM(D8,F8)-MIN(D8,F8)),IF(1!$AD$6=3,(SUM(D8,F8,H8)-MIN(D8,F8,H8))/2,IF(1!$AD$6=4,(SUM(D8,F8,H8,J8)-MIN(D8,F8,H8,J8))/3))))))</f>
      </c>
      <c r="M8" s="115">
        <f>IF(B8="","",IF(1!$AD$6=0,"",IF(1!$AD$6=1,E8,IF(1!$AD$6=2,(SUM(E8,G8)-MIN(E8,G8)),IF(1!$AD$6=3,(SUM(E8,G8,I8)-MIN(E8,G8,I8)),IF(1!$AD$6=4,(SUM(E8,G8,I8,K8)-MIN(E8,G8,I8,K8))))))))</f>
      </c>
      <c r="N8" s="127">
        <f t="shared" si="4"/>
      </c>
      <c r="O8" s="107"/>
    </row>
    <row r="9" spans="1:15" ht="19.5" customHeight="1">
      <c r="A9" s="34"/>
      <c r="B9" s="70">
        <f>IF('Contestant Data'!B7=0,"",'Contestant Data'!B7)</f>
      </c>
      <c r="C9" s="50">
        <f>IF('Contestant Data'!C7=0,"",'Contestant Data'!C7)</f>
      </c>
      <c r="D9" s="51">
        <f>IF(B9="","",5!$G$31)</f>
      </c>
      <c r="E9" s="52">
        <f t="shared" si="0"/>
      </c>
      <c r="F9" s="51">
        <f>IF(B9="","",5!$L$31)</f>
      </c>
      <c r="G9" s="52">
        <f t="shared" si="1"/>
      </c>
      <c r="H9" s="51">
        <f>IF(B9="","",5!$Q$31)</f>
      </c>
      <c r="I9" s="52">
        <f t="shared" si="2"/>
      </c>
      <c r="J9" s="51">
        <f>IF(B9="","",5!$V$31)</f>
      </c>
      <c r="K9" s="52">
        <f t="shared" si="3"/>
      </c>
      <c r="L9" s="111">
        <f>IF(B9="","",IF(1!$AD$6=0,"",IF(1!$AD$6=1,D9,IF(1!$AD$6=2,(SUM(D9,F9)-MIN(D9,F9)),IF(1!$AD$6=3,(SUM(D9,F9,H9)-MIN(D9,F9,H9))/2,IF(1!$AD$6=4,(SUM(D9,F9,H9,J9)-MIN(D9,F9,H9,J9))/3))))))</f>
      </c>
      <c r="M9" s="114">
        <f>IF(B9="","",IF(1!$AD$6=0,"",IF(1!$AD$6=1,E9,IF(1!$AD$6=2,(SUM(E9,G9)-MIN(E9,G9)),IF(1!$AD$6=3,(SUM(E9,G9,I9)-MIN(E9,G9,I9)),IF(1!$AD$6=4,(SUM(E9,G9,I9,K9)-MIN(E9,G9,I9,K9))))))))</f>
      </c>
      <c r="N9" s="125">
        <f t="shared" si="4"/>
      </c>
      <c r="O9" s="61"/>
    </row>
    <row r="10" spans="1:15" s="108" customFormat="1" ht="19.5" customHeight="1">
      <c r="A10" s="104"/>
      <c r="B10" s="105">
        <f>IF('Contestant Data'!B8=0,"",'Contestant Data'!B8)</f>
      </c>
      <c r="C10" s="106">
        <f>IF('Contestant Data'!C8=0,"",'Contestant Data'!C8)</f>
      </c>
      <c r="D10" s="65">
        <f>IF(B10="","",6!$G$31)</f>
      </c>
      <c r="E10" s="66">
        <f t="shared" si="0"/>
      </c>
      <c r="F10" s="65">
        <f>IF(B10="","",6!$L$31)</f>
      </c>
      <c r="G10" s="66">
        <f t="shared" si="1"/>
      </c>
      <c r="H10" s="65">
        <f>IF(B10="","",6!$Q$31)</f>
      </c>
      <c r="I10" s="66">
        <f t="shared" si="2"/>
      </c>
      <c r="J10" s="65">
        <f>IF(B10="","",6!$V$31)</f>
      </c>
      <c r="K10" s="66">
        <f t="shared" si="3"/>
      </c>
      <c r="L10" s="112">
        <f>IF(B10="","",IF(1!$AD$6=0,"",IF(1!$AD$6=1,D10,IF(1!$AD$6=2,(SUM(D10,F10)-MIN(D10,F10)),IF(1!$AD$6=3,(SUM(D10,F10,H10)-MIN(D10,F10,H10))/2,IF(1!$AD$6=4,(SUM(D10,F10,H10,J10)-MIN(D10,F10,H10,J10))/3))))))</f>
      </c>
      <c r="M10" s="115">
        <f>IF(B10="","",IF(1!$AD$6=0,"",IF(1!$AD$6=1,E10,IF(1!$AD$6=2,(SUM(E10,G10)-MIN(E10,G10)),IF(1!$AD$6=3,(SUM(E10,G10,I10)-MIN(E10,G10,I10)),IF(1!$AD$6=4,(SUM(E10,G10,I10,K10)-MIN(E10,G10,I10,K10))))))))</f>
      </c>
      <c r="N10" s="127">
        <f t="shared" si="4"/>
      </c>
      <c r="O10" s="107"/>
    </row>
    <row r="11" spans="1:15" ht="19.5" customHeight="1">
      <c r="A11" s="34"/>
      <c r="B11" s="70">
        <f>IF('Contestant Data'!B9=0,"",'Contestant Data'!B9)</f>
      </c>
      <c r="C11" s="50">
        <f>IF('Contestant Data'!C9=0,"",'Contestant Data'!C9)</f>
      </c>
      <c r="D11" s="51">
        <f>IF(B11="","",7!$G$31)</f>
      </c>
      <c r="E11" s="52">
        <f t="shared" si="0"/>
      </c>
      <c r="F11" s="51">
        <f>IF(B11="","",7!$L$31)</f>
      </c>
      <c r="G11" s="52">
        <f t="shared" si="1"/>
      </c>
      <c r="H11" s="51">
        <f>IF(B11="","",7!$Q$31)</f>
      </c>
      <c r="I11" s="52">
        <f t="shared" si="2"/>
      </c>
      <c r="J11" s="51">
        <f>IF(B11="","",7!$V$31)</f>
      </c>
      <c r="K11" s="52">
        <f t="shared" si="3"/>
      </c>
      <c r="L11" s="111">
        <f>IF(B11="","",IF(1!$AD$6=0,"",IF(1!$AD$6=1,D11,IF(1!$AD$6=2,(SUM(D11,F11)-MIN(D11,F11)),IF(1!$AD$6=3,(SUM(D11,F11,H11)-MIN(D11,F11,H11))/2,IF(1!$AD$6=4,(SUM(D11,F11,H11,J11)-MIN(D11,F11,H11,J11))/3))))))</f>
      </c>
      <c r="M11" s="114">
        <f>IF(B11="","",IF(1!$AD$6=0,"",IF(1!$AD$6=1,E11,IF(1!$AD$6=2,(SUM(E11,G11)-MIN(E11,G11)),IF(1!$AD$6=3,(SUM(E11,G11,I11)-MIN(E11,G11,I11)),IF(1!$AD$6=4,(SUM(E11,G11,I11,K11)-MIN(E11,G11,I11,K11))))))))</f>
      </c>
      <c r="N11" s="125">
        <f t="shared" si="4"/>
      </c>
      <c r="O11" s="61"/>
    </row>
    <row r="12" spans="1:15" s="108" customFormat="1" ht="19.5" customHeight="1">
      <c r="A12" s="104"/>
      <c r="B12" s="105">
        <f>IF('Contestant Data'!B10=0,"",'Contestant Data'!B10)</f>
      </c>
      <c r="C12" s="106">
        <f>IF('Contestant Data'!C10=0,"",'Contestant Data'!C10)</f>
      </c>
      <c r="D12" s="65">
        <f>IF(B12="","",8!$G$31)</f>
      </c>
      <c r="E12" s="66">
        <f t="shared" si="0"/>
      </c>
      <c r="F12" s="65">
        <f>IF(B12="","",8!$L$31)</f>
      </c>
      <c r="G12" s="66">
        <f t="shared" si="1"/>
      </c>
      <c r="H12" s="65">
        <f>IF(B12="","",8!$Q$31)</f>
      </c>
      <c r="I12" s="66">
        <f t="shared" si="2"/>
      </c>
      <c r="J12" s="65">
        <f>IF(B12="","",8!$V$31)</f>
      </c>
      <c r="K12" s="66">
        <f t="shared" si="3"/>
      </c>
      <c r="L12" s="112">
        <f>IF(B12="","",IF(1!$AD$6=0,"",IF(1!$AD$6=1,D12,IF(1!$AD$6=2,(SUM(D12,F12)-MIN(D12,F12)),IF(1!$AD$6=3,(SUM(D12,F12,H12)-MIN(D12,F12,H12))/2,IF(1!$AD$6=4,(SUM(D12,F12,H12,J12)-MIN(D12,F12,H12,J12))/3))))))</f>
      </c>
      <c r="M12" s="115">
        <f>IF(B12="","",IF(1!$AD$6=0,"",IF(1!$AD$6=1,E12,IF(1!$AD$6=2,(SUM(E12,G12)-MIN(E12,G12)),IF(1!$AD$6=3,(SUM(E12,G12,I12)-MIN(E12,G12,I12)),IF(1!$AD$6=4,(SUM(E12,G12,I12,K12)-MIN(E12,G12,I12,K12))))))))</f>
      </c>
      <c r="N12" s="127">
        <f t="shared" si="4"/>
      </c>
      <c r="O12" s="107"/>
    </row>
    <row r="13" spans="1:15" ht="19.5" customHeight="1">
      <c r="A13" s="34"/>
      <c r="B13" s="70">
        <f>IF('Contestant Data'!B11=0,"",'Contestant Data'!B11)</f>
      </c>
      <c r="C13" s="50">
        <f>IF('Contestant Data'!C11=0,"",'Contestant Data'!C11)</f>
      </c>
      <c r="D13" s="51">
        <f>IF(B13="","",9!$G$31)</f>
      </c>
      <c r="E13" s="52">
        <f t="shared" si="0"/>
      </c>
      <c r="F13" s="51">
        <f>IF(B13="","",9!$L$31)</f>
      </c>
      <c r="G13" s="52">
        <f t="shared" si="1"/>
      </c>
      <c r="H13" s="51">
        <f>IF(B13="","",9!$Q$31)</f>
      </c>
      <c r="I13" s="52">
        <f t="shared" si="2"/>
      </c>
      <c r="J13" s="51">
        <f>IF(B13="","",9!$V$31)</f>
      </c>
      <c r="K13" s="52">
        <f t="shared" si="3"/>
      </c>
      <c r="L13" s="111">
        <f>IF(B13="","",IF(1!$AD$6=0,"",IF(1!$AD$6=1,D13,IF(1!$AD$6=2,(SUM(D13,F13)-MIN(D13,F13)),IF(1!$AD$6=3,(SUM(D13,F13,H13)-MIN(D13,F13,H13))/2,IF(1!$AD$6=4,(SUM(D13,F13,H13,J13)-MIN(D13,F13,H13,J13))/3))))))</f>
      </c>
      <c r="M13" s="114">
        <f>IF(B13="","",IF(1!$AD$6=0,"",IF(1!$AD$6=1,E13,IF(1!$AD$6=2,(SUM(E13,G13)-MIN(E13,G13)),IF(1!$AD$6=3,(SUM(E13,G13,I13)-MIN(E13,G13,I13)),IF(1!$AD$6=4,(SUM(E13,G13,I13,K13)-MIN(E13,G13,I13,K13))))))))</f>
      </c>
      <c r="N13" s="125">
        <f t="shared" si="4"/>
      </c>
      <c r="O13" s="61"/>
    </row>
    <row r="14" spans="1:15" s="108" customFormat="1" ht="19.5" customHeight="1">
      <c r="A14" s="104"/>
      <c r="B14" s="105">
        <f>IF('Contestant Data'!B12=0,"",'Contestant Data'!B12)</f>
      </c>
      <c r="C14" s="106">
        <f>IF('Contestant Data'!C12=0,"",'Contestant Data'!C12)</f>
      </c>
      <c r="D14" s="65">
        <f>IF(B14="","",'10'!$G$31)</f>
      </c>
      <c r="E14" s="66">
        <f t="shared" si="0"/>
      </c>
      <c r="F14" s="65">
        <f>IF(B14="","",'10'!$L$31)</f>
      </c>
      <c r="G14" s="66">
        <f t="shared" si="1"/>
      </c>
      <c r="H14" s="65">
        <f>IF(B14="","",'10'!$Q$31)</f>
      </c>
      <c r="I14" s="66">
        <f t="shared" si="2"/>
      </c>
      <c r="J14" s="65">
        <f>IF(B14="","",'10'!$V$31)</f>
      </c>
      <c r="K14" s="66">
        <f t="shared" si="3"/>
      </c>
      <c r="L14" s="112">
        <f>IF(B14="","",IF(1!$AD$6=0,"",IF(1!$AD$6=1,D14,IF(1!$AD$6=2,(SUM(D14,F14)-MIN(D14,F14)),IF(1!$AD$6=3,(SUM(D14,F14,H14)-MIN(D14,F14,H14))/2,IF(1!$AD$6=4,(SUM(D14,F14,H14,J14)-MIN(D14,F14,H14,J14))/3))))))</f>
      </c>
      <c r="M14" s="115">
        <f>IF(B14="","",IF(1!$AD$6=0,"",IF(1!$AD$6=1,E14,IF(1!$AD$6=2,(SUM(E14,G14)-MIN(E14,G14)),IF(1!$AD$6=3,(SUM(E14,G14,I14)-MIN(E14,G14,I14)),IF(1!$AD$6=4,(SUM(E14,G14,I14,K14)-MIN(E14,G14,I14,K14))))))))</f>
      </c>
      <c r="N14" s="127">
        <f t="shared" si="4"/>
      </c>
      <c r="O14" s="107"/>
    </row>
    <row r="15" spans="1:15" ht="19.5" customHeight="1">
      <c r="A15" s="34"/>
      <c r="B15" s="70">
        <f>IF('Contestant Data'!B13=0,"",'Contestant Data'!B13)</f>
      </c>
      <c r="C15" s="50">
        <f>IF('Contestant Data'!C13=0,"",'Contestant Data'!C13)</f>
      </c>
      <c r="D15" s="51">
        <f>IF(B15="","",'11'!$G$31)</f>
      </c>
      <c r="E15" s="52">
        <f t="shared" si="0"/>
      </c>
      <c r="F15" s="51">
        <f>IF(B15="","",'11'!$L$31)</f>
      </c>
      <c r="G15" s="52">
        <f t="shared" si="1"/>
      </c>
      <c r="H15" s="51">
        <f>IF(B15="","",'11'!$Q$31)</f>
      </c>
      <c r="I15" s="52">
        <f t="shared" si="2"/>
      </c>
      <c r="J15" s="51">
        <f>IF(B15="","",'11'!$V$31)</f>
      </c>
      <c r="K15" s="52">
        <f t="shared" si="3"/>
      </c>
      <c r="L15" s="111">
        <f>IF(B15="","",IF(1!$AD$6=0,"",IF(1!$AD$6=1,D15,IF(1!$AD$6=2,(SUM(D15,F15)-MIN(D15,F15)),IF(1!$AD$6=3,(SUM(D15,F15,H15)-MIN(D15,F15,H15))/2,IF(1!$AD$6=4,(SUM(D15,F15,H15,J15)-MIN(D15,F15,H15,J15))/3))))))</f>
      </c>
      <c r="M15" s="114">
        <f>IF(B15="","",IF(1!$AD$6=0,"",IF(1!$AD$6=1,E15,IF(1!$AD$6=2,(SUM(E15,G15)-MIN(E15,G15)),IF(1!$AD$6=3,(SUM(E15,G15,I15)-MIN(E15,G15,I15)),IF(1!$AD$6=4,(SUM(E15,G15,I15,K15)-MIN(E15,G15,I15,K15))))))))</f>
      </c>
      <c r="N15" s="125">
        <f t="shared" si="4"/>
      </c>
      <c r="O15" s="61"/>
    </row>
    <row r="16" spans="1:15" s="108" customFormat="1" ht="19.5" customHeight="1">
      <c r="A16" s="104"/>
      <c r="B16" s="105">
        <f>IF('Contestant Data'!B14=0,"",'Contestant Data'!B14)</f>
      </c>
      <c r="C16" s="106">
        <f>IF('Contestant Data'!C14=0,"",'Contestant Data'!C14)</f>
      </c>
      <c r="D16" s="65">
        <f>IF(B16="","",'12'!$G$31)</f>
      </c>
      <c r="E16" s="66">
        <f t="shared" si="0"/>
      </c>
      <c r="F16" s="65">
        <f>IF(B16="","",'12'!$L$31)</f>
      </c>
      <c r="G16" s="66">
        <f t="shared" si="1"/>
      </c>
      <c r="H16" s="65">
        <f>IF(B16="","",'12'!$Q$31)</f>
      </c>
      <c r="I16" s="66">
        <f t="shared" si="2"/>
      </c>
      <c r="J16" s="65">
        <f>IF(B16="","",'12'!$V$31)</f>
      </c>
      <c r="K16" s="66">
        <f t="shared" si="3"/>
      </c>
      <c r="L16" s="112">
        <f>IF(B16="","",IF(1!$AD$6=0,"",IF(1!$AD$6=1,D16,IF(1!$AD$6=2,(SUM(D16,F16)-MIN(D16,F16)),IF(1!$AD$6=3,(SUM(D16,F16,H16)-MIN(D16,F16,H16))/2,IF(1!$AD$6=4,(SUM(D16,F16,H16,J16)-MIN(D16,F16,H16,J16))/3))))))</f>
      </c>
      <c r="M16" s="115">
        <f>IF(B16="","",IF(1!$AD$6=0,"",IF(1!$AD$6=1,E16,IF(1!$AD$6=2,(SUM(E16,G16)-MIN(E16,G16)),IF(1!$AD$6=3,(SUM(E16,G16,I16)-MIN(E16,G16,I16)),IF(1!$AD$6=4,(SUM(E16,G16,I16,K16)-MIN(E16,G16,I16,K16))))))))</f>
      </c>
      <c r="N16" s="127">
        <f t="shared" si="4"/>
      </c>
      <c r="O16" s="107"/>
    </row>
    <row r="17" spans="1:15" ht="19.5" customHeight="1">
      <c r="A17" s="34"/>
      <c r="B17" s="70">
        <f>IF('Contestant Data'!B15=0,"",'Contestant Data'!B15)</f>
      </c>
      <c r="C17" s="50">
        <f>IF('Contestant Data'!C15=0,"",'Contestant Data'!C15)</f>
      </c>
      <c r="D17" s="51">
        <f>IF(B17="","",'13'!$G$31)</f>
      </c>
      <c r="E17" s="52">
        <f t="shared" si="0"/>
      </c>
      <c r="F17" s="51">
        <f>IF(B17="","",'13'!$L$31)</f>
      </c>
      <c r="G17" s="52">
        <f t="shared" si="1"/>
      </c>
      <c r="H17" s="51">
        <f>IF(B17="","",'13'!$Q$31)</f>
      </c>
      <c r="I17" s="52">
        <f t="shared" si="2"/>
      </c>
      <c r="J17" s="51">
        <f>IF(B17="","",'13'!$V$31)</f>
      </c>
      <c r="K17" s="52">
        <f t="shared" si="3"/>
      </c>
      <c r="L17" s="111">
        <f>IF(B17="","",IF(1!$AD$6=0,"",IF(1!$AD$6=1,D17,IF(1!$AD$6=2,(SUM(D17,F17)-MIN(D17,F17)),IF(1!$AD$6=3,(SUM(D17,F17,H17)-MIN(D17,F17,H17))/2,IF(1!$AD$6=4,(SUM(D17,F17,H17,J17)-MIN(D17,F17,H17,J17))/3))))))</f>
      </c>
      <c r="M17" s="114">
        <f>IF(B17="","",IF(1!$AD$6=0,"",IF(1!$AD$6=1,E17,IF(1!$AD$6=2,(SUM(E17,G17)-MIN(E17,G17)),IF(1!$AD$6=3,(SUM(E17,G17,I17)-MIN(E17,G17,I17)),IF(1!$AD$6=4,(SUM(E17,G17,I17,K17)-MIN(E17,G17,I17,K17))))))))</f>
      </c>
      <c r="N17" s="125">
        <f t="shared" si="4"/>
      </c>
      <c r="O17" s="61"/>
    </row>
    <row r="18" spans="1:15" s="108" customFormat="1" ht="19.5" customHeight="1">
      <c r="A18" s="104"/>
      <c r="B18" s="105">
        <f>IF('Contestant Data'!B16=0,"",'Contestant Data'!B16)</f>
      </c>
      <c r="C18" s="106">
        <f>IF('Contestant Data'!C16=0,"",'Contestant Data'!C16)</f>
      </c>
      <c r="D18" s="65">
        <f>IF(B18="","",'14'!$G$31)</f>
      </c>
      <c r="E18" s="66">
        <f t="shared" si="0"/>
      </c>
      <c r="F18" s="65">
        <f>IF(B18="","",'14'!$L$31)</f>
      </c>
      <c r="G18" s="66">
        <f t="shared" si="1"/>
      </c>
      <c r="H18" s="65">
        <f>IF(B18="","",'14'!$Q$31)</f>
      </c>
      <c r="I18" s="66">
        <f t="shared" si="2"/>
      </c>
      <c r="J18" s="144">
        <f>IF(B18="","",'14'!$V$31)</f>
      </c>
      <c r="K18" s="66">
        <f t="shared" si="3"/>
      </c>
      <c r="L18" s="112">
        <f>IF(B18="","",IF(1!$AD$6=0,"",IF(1!$AD$6=1,D18,IF(1!$AD$6=2,(SUM(D18,F18)-MIN(D18,F18)),IF(1!$AD$6=3,(SUM(D18,F18,H18)-MIN(D18,F18,H18))/2,IF(1!$AD$6=4,(SUM(D18,F18,H18,J18)-MIN(D18,F18,H18,J18))/3))))))</f>
      </c>
      <c r="M18" s="115">
        <f>IF(B18="","",IF(1!$AD$6=0,"",IF(1!$AD$6=1,E18,IF(1!$AD$6=2,(SUM(E18,G18)-MIN(E18,G18)),IF(1!$AD$6=3,(SUM(E18,G18,I18)-MIN(E18,G18,I18)),IF(1!$AD$6=4,(SUM(E18,G18,I18,K18)-MIN(E18,G18,I18,K18))))))))</f>
      </c>
      <c r="N18" s="127">
        <f t="shared" si="4"/>
      </c>
      <c r="O18" s="107"/>
    </row>
    <row r="19" spans="1:15" ht="19.5" customHeight="1">
      <c r="A19" s="34"/>
      <c r="B19" s="70">
        <f>IF('Contestant Data'!B17=0,"",'Contestant Data'!B17)</f>
      </c>
      <c r="C19" s="50">
        <f>IF('Contestant Data'!C17=0,"",'Contestant Data'!C17)</f>
      </c>
      <c r="D19" s="51">
        <f>IF(B19="","",'15'!$G$31)</f>
      </c>
      <c r="E19" s="52">
        <f t="shared" si="0"/>
      </c>
      <c r="F19" s="51">
        <f>IF(B19="","",'15'!$L$31)</f>
      </c>
      <c r="G19" s="52">
        <f t="shared" si="1"/>
      </c>
      <c r="H19" s="51">
        <f>IF(B19="","",'15'!$Q$31)</f>
      </c>
      <c r="I19" s="52">
        <f t="shared" si="2"/>
      </c>
      <c r="J19" s="51">
        <f>IF(B19="","",'15'!$V$31)</f>
      </c>
      <c r="K19" s="52">
        <f t="shared" si="3"/>
      </c>
      <c r="L19" s="111">
        <f>IF(B19="","",IF(1!$AD$6=0,"",IF(1!$AD$6=1,D19,IF(1!$AD$6=2,(SUM(D19,F19)-MIN(D19,F19)),IF(1!$AD$6=3,(SUM(D19,F19,H19)-MIN(D19,F19,H19))/2,IF(1!$AD$6=4,(SUM(D19,F19,H19,J19)-MIN(D19,F19,H19,J19))/3))))))</f>
      </c>
      <c r="M19" s="114">
        <f>IF(B19="","",IF(1!$AD$6=0,"",IF(1!$AD$6=1,E19,IF(1!$AD$6=2,(SUM(E19,G19)-MIN(E19,G19)),IF(1!$AD$6=3,(SUM(E19,G19,I19)-MIN(E19,G19,I19)),IF(1!$AD$6=4,(SUM(E19,G19,I19,K19)-MIN(E19,G19,I19,K19))))))))</f>
      </c>
      <c r="N19" s="125">
        <f t="shared" si="4"/>
      </c>
      <c r="O19" s="61"/>
    </row>
    <row r="20" spans="1:15" s="108" customFormat="1" ht="19.5" customHeight="1">
      <c r="A20" s="104"/>
      <c r="B20" s="105">
        <f>IF('Contestant Data'!B18=0,"",'Contestant Data'!B18)</f>
      </c>
      <c r="C20" s="106">
        <f>IF('Contestant Data'!C18=0,"",'Contestant Data'!C18)</f>
      </c>
      <c r="D20" s="65">
        <f>IF(B20="","",'16'!$G$31)</f>
      </c>
      <c r="E20" s="66">
        <f t="shared" si="0"/>
      </c>
      <c r="F20" s="65">
        <f>IF(B20="","",'16'!$L$31)</f>
      </c>
      <c r="G20" s="66">
        <f t="shared" si="1"/>
      </c>
      <c r="H20" s="65">
        <f>IF(B20="","",'16'!$Q$31)</f>
      </c>
      <c r="I20" s="66">
        <f t="shared" si="2"/>
      </c>
      <c r="J20" s="65">
        <f>IF(B20="","",'16'!$V$31)</f>
      </c>
      <c r="K20" s="66">
        <f t="shared" si="3"/>
      </c>
      <c r="L20" s="112">
        <f>IF(B20="","",IF(1!$AD$6=0,"",IF(1!$AD$6=1,D20,IF(1!$AD$6=2,(SUM(D20,F20)-MIN(D20,F20)),IF(1!$AD$6=3,(SUM(D20,F20,H20)-MIN(D20,F20,H20))/2,IF(1!$AD$6=4,(SUM(D20,F20,H20,J20)-MIN(D20,F20,H20,J20))/3))))))</f>
      </c>
      <c r="M20" s="115">
        <f>IF(B20="","",IF(1!$AD$6=0,"",IF(1!$AD$6=1,E20,IF(1!$AD$6=2,(SUM(E20,G20)-MIN(E20,G20)),IF(1!$AD$6=3,(SUM(E20,G20,I20)-MIN(E20,G20,I20)),IF(1!$AD$6=4,(SUM(E20,G20,I20,K20)-MIN(E20,G20,I20,K20))))))))</f>
      </c>
      <c r="N20" s="127">
        <f t="shared" si="4"/>
      </c>
      <c r="O20" s="107"/>
    </row>
    <row r="21" spans="1:15" ht="19.5" customHeight="1">
      <c r="A21" s="34"/>
      <c r="B21" s="70">
        <f>IF('Contestant Data'!B19=0,"",'Contestant Data'!B19)</f>
      </c>
      <c r="C21" s="50">
        <f>IF('Contestant Data'!C19=0,"",'Contestant Data'!C19)</f>
      </c>
      <c r="D21" s="51">
        <f>IF(B21="","",'17'!$G$31)</f>
      </c>
      <c r="E21" s="52">
        <f t="shared" si="0"/>
      </c>
      <c r="F21" s="51">
        <f>IF(B21="","",'17'!$L$31)</f>
      </c>
      <c r="G21" s="52">
        <f t="shared" si="1"/>
      </c>
      <c r="H21" s="51">
        <f>IF(B21="","",'17'!$Q$31)</f>
      </c>
      <c r="I21" s="52">
        <f t="shared" si="2"/>
      </c>
      <c r="J21" s="51">
        <f>IF(B21="","",'17'!$V$31)</f>
      </c>
      <c r="K21" s="52">
        <f t="shared" si="3"/>
      </c>
      <c r="L21" s="111">
        <f>IF(B21="","",IF(1!$AD$6=0,"",IF(1!$AD$6=1,D21,IF(1!$AD$6=2,(SUM(D21,F21)-MIN(D21,F21)),IF(1!$AD$6=3,(SUM(D21,F21,H21)-MIN(D21,F21,H21))/2,IF(1!$AD$6=4,(SUM(D21,F21,H21,J21)-MIN(D21,F21,H21,J21))/3))))))</f>
      </c>
      <c r="M21" s="114">
        <f>IF(B21="","",IF(1!$AD$6=0,"",IF(1!$AD$6=1,E21,IF(1!$AD$6=2,(SUM(E21,G21)-MIN(E21,G21)),IF(1!$AD$6=3,(SUM(E21,G21,I21)-MIN(E21,G21,I21)),IF(1!$AD$6=4,(SUM(E21,G21,I21,K21)-MIN(E21,G21,I21,K21))))))))</f>
      </c>
      <c r="N21" s="125">
        <f t="shared" si="4"/>
      </c>
      <c r="O21" s="61"/>
    </row>
    <row r="22" spans="1:15" s="108" customFormat="1" ht="19.5" customHeight="1">
      <c r="A22" s="104"/>
      <c r="B22" s="105">
        <f>IF('Contestant Data'!B20=0,"",'Contestant Data'!B20)</f>
      </c>
      <c r="C22" s="106">
        <f>IF('Contestant Data'!C20=0,"",'Contestant Data'!C20)</f>
      </c>
      <c r="D22" s="65">
        <f>IF(B22="","",'18'!$G$31)</f>
      </c>
      <c r="E22" s="66">
        <f t="shared" si="0"/>
      </c>
      <c r="F22" s="116">
        <f>IF(B22="","",'18'!$L$31)</f>
      </c>
      <c r="G22" s="66">
        <f t="shared" si="1"/>
      </c>
      <c r="H22" s="65">
        <f>IF(B22="","",'18'!$Q$31)</f>
      </c>
      <c r="I22" s="66">
        <f t="shared" si="2"/>
      </c>
      <c r="J22" s="65">
        <f>IF(B22="","",'18'!$V$31)</f>
      </c>
      <c r="K22" s="66">
        <f t="shared" si="3"/>
      </c>
      <c r="L22" s="112">
        <f>IF(B22="","",IF(1!$AD$6=0,"",IF(1!$AD$6=1,D22,IF(1!$AD$6=2,(SUM(D22,F22)-MIN(D22,F22)),IF(1!$AD$6=3,(SUM(D22,F22,H22)-MIN(D22,F22,H22))/2,IF(1!$AD$6=4,(SUM(D22,F22,H22,J22)-MIN(D22,F22,H22,J22))/3))))))</f>
      </c>
      <c r="M22" s="115">
        <f>IF(B22="","",IF(1!$AD$6=0,"",IF(1!$AD$6=1,E22,IF(1!$AD$6=2,(SUM(E22,G22)-MIN(E22,G22)),IF(1!$AD$6=3,(SUM(E22,G22,I22)-MIN(E22,G22,I22)),IF(1!$AD$6=4,(SUM(E22,G22,I22,K22)-MIN(E22,G22,I22,K22))))))))</f>
      </c>
      <c r="N22" s="127">
        <f t="shared" si="4"/>
      </c>
      <c r="O22" s="107"/>
    </row>
    <row r="23" spans="1:15" ht="19.5" customHeight="1">
      <c r="A23" s="34"/>
      <c r="B23" s="70">
        <f>IF('Contestant Data'!B21=0,"",'Contestant Data'!B21)</f>
      </c>
      <c r="C23" s="50">
        <f>IF('Contestant Data'!C21=0,"",'Contestant Data'!C21)</f>
      </c>
      <c r="D23" s="51">
        <f>IF(B23="","",'19'!$G$31)</f>
      </c>
      <c r="E23" s="52">
        <f t="shared" si="0"/>
      </c>
      <c r="F23" s="51">
        <f>IF(B23="","",'19'!$L$31)</f>
      </c>
      <c r="G23" s="52">
        <f t="shared" si="1"/>
      </c>
      <c r="H23" s="51">
        <f>IF(B23="","",'19'!$Q$31)</f>
      </c>
      <c r="I23" s="52">
        <f t="shared" si="2"/>
      </c>
      <c r="J23" s="51">
        <f>IF(B23="","",'19'!$V$31)</f>
      </c>
      <c r="K23" s="52">
        <f t="shared" si="3"/>
      </c>
      <c r="L23" s="111">
        <f>IF(B23="","",IF(1!$AD$6=0,"",IF(1!$AD$6=1,D23,IF(1!$AD$6=2,(SUM(D23,F23)-MIN(D23,F23)),IF(1!$AD$6=3,(SUM(D23,F23,H23)-MIN(D23,F23,H23))/2,IF(1!$AD$6=4,(SUM(D23,F23,H23,J23)-MIN(D23,F23,H23,J23))/3))))))</f>
      </c>
      <c r="M23" s="114">
        <f>IF(B23="","",IF(1!$AD$6=0,"",IF(1!$AD$6=1,E23,IF(1!$AD$6=2,(SUM(E23,G23)-MIN(E23,G23)),IF(1!$AD$6=3,(SUM(E23,G23,I23)-MIN(E23,G23,I23)),IF(1!$AD$6=4,(SUM(E23,G23,I23,K23)-MIN(E23,G23,I23,K23))))))))</f>
      </c>
      <c r="N23" s="125">
        <f t="shared" si="4"/>
      </c>
      <c r="O23" s="61"/>
    </row>
    <row r="24" spans="1:15" s="108" customFormat="1" ht="19.5" customHeight="1" thickBot="1">
      <c r="A24" s="104"/>
      <c r="B24" s="105">
        <f>IF('Contestant Data'!B22=0,"",'Contestant Data'!B22)</f>
      </c>
      <c r="C24" s="106">
        <f>IF('Contestant Data'!C22=0,"",'Contestant Data'!C22)</f>
      </c>
      <c r="D24" s="65">
        <f>IF(B24="","",'20'!$G$31)</f>
      </c>
      <c r="E24" s="66">
        <f t="shared" si="0"/>
      </c>
      <c r="F24" s="65">
        <f>IF(B24="","",'20'!$L$31)</f>
      </c>
      <c r="G24" s="66">
        <f t="shared" si="1"/>
      </c>
      <c r="H24" s="65">
        <f>IF(B24="","",'20'!$Q$31)</f>
      </c>
      <c r="I24" s="66">
        <f t="shared" si="2"/>
      </c>
      <c r="J24" s="65">
        <f>IF(B24="","",'20'!$V$31)</f>
      </c>
      <c r="K24" s="66">
        <f t="shared" si="3"/>
      </c>
      <c r="L24" s="113">
        <f>IF(B24="","",IF(1!$AD$6=0,"",IF(1!$AD$6=1,D24,IF(1!$AD$6=2,(SUM(D24,F24)-MIN(D24,F24)),IF(1!$AD$6=3,(SUM(D24,F24,H24)-MIN(D24,F24,H24))/2,IF(1!$AD$6=4,(SUM(D24,F24,H24,J24)-MIN(D24,F24,H24,J24))/3))))))</f>
      </c>
      <c r="M24" s="129">
        <f>IF(B24="","",IF(1!$AD$6=0,"",IF(1!$AD$6=1,E24,IF(1!$AD$6=2,(SUM(E24,G24)-MIN(E24,G24)),IF(1!$AD$6=3,(SUM(E24,G24,I24)-MIN(E24,G24,I24)),IF(1!$AD$6=4,(SUM(E24,G24,I24,K24)-MIN(E24,G24,I24,K24))))))))</f>
      </c>
      <c r="N24" s="128">
        <f t="shared" si="4"/>
      </c>
      <c r="O24" s="107"/>
    </row>
    <row r="25" spans="1:15" ht="9.75" customHeight="1" thickBot="1">
      <c r="A25" s="36"/>
      <c r="B25" s="62"/>
      <c r="C25" s="38"/>
      <c r="D25" s="39"/>
      <c r="E25" s="54"/>
      <c r="F25" s="39"/>
      <c r="G25" s="54"/>
      <c r="H25" s="40"/>
      <c r="I25" s="55"/>
      <c r="J25" s="39"/>
      <c r="K25" s="54"/>
      <c r="L25" s="39"/>
      <c r="M25" s="54"/>
      <c r="N25" s="63"/>
      <c r="O25" s="64"/>
    </row>
    <row r="26" spans="4:10" ht="19.5" customHeight="1" thickTop="1">
      <c r="D26" s="11">
        <f>IF(MAX(D5:D24)=0,1,MAX(D5:D24))</f>
        <v>1</v>
      </c>
      <c r="F26" s="11">
        <f>IF(MAX(F5:F24)=0,1,MAX(F5:F24))</f>
        <v>1</v>
      </c>
      <c r="H26" s="11">
        <f>IF(MAX(H5:H24)=0,1,MAX(H5:H24))</f>
        <v>1</v>
      </c>
      <c r="J26" s="11">
        <f>IF(MAX(J5:J24)=0,1,MAX(J5:J24))</f>
        <v>1</v>
      </c>
    </row>
    <row r="27" ht="19.5" customHeight="1"/>
    <row r="28" ht="19.5" customHeight="1"/>
    <row r="29" ht="19.5" customHeight="1"/>
  </sheetData>
  <sheetProtection password="CC41" sheet="1"/>
  <mergeCells count="8">
    <mergeCell ref="B2:B3"/>
    <mergeCell ref="C2:C3"/>
    <mergeCell ref="L2:M3"/>
    <mergeCell ref="N2:N4"/>
    <mergeCell ref="D2:E2"/>
    <mergeCell ref="F2:G2"/>
    <mergeCell ref="H2:I2"/>
    <mergeCell ref="J2:K2"/>
  </mergeCells>
  <hyperlinks>
    <hyperlink ref="B5" location="'1'!A1" display="'1'!A1"/>
    <hyperlink ref="B6:B24" location="'1'!A1" display="'1'!A1"/>
    <hyperlink ref="B6" location="'2'!A1" display="'2'!A1"/>
    <hyperlink ref="B7" location="'3'!A1" display="'3'!A1"/>
    <hyperlink ref="B8" location="'4'!A1" display="'4'!A1"/>
    <hyperlink ref="B9" location="'5'!A1" display="'5'!A1"/>
    <hyperlink ref="B10" location="'6'!A1" display="'6'!A1"/>
    <hyperlink ref="B11" location="'7'!A1" display="'7'!A1"/>
    <hyperlink ref="B12" location="'8'!A1" display="'8'!A1"/>
    <hyperlink ref="B13" location="'9'!A1" display="'9'!A1"/>
    <hyperlink ref="B14" location="'10'!A1" display="'10'!A1"/>
    <hyperlink ref="B15" location="'11'!A1" display="'11'!A1"/>
    <hyperlink ref="B16" location="'12'!A1" display="'12'!A1"/>
    <hyperlink ref="B17" location="'13'!A1" display="'13'!A1"/>
    <hyperlink ref="B18" location="'14'!A1" display="'14'!A1"/>
    <hyperlink ref="B19" location="'15'!A1" display="'15'!A1"/>
    <hyperlink ref="B20" location="'16'!A1" display="'16'!A1"/>
    <hyperlink ref="B21" location="'17'!A1" display="'17'!A1"/>
    <hyperlink ref="B22" location="'18'!A1" display="'18'!A1"/>
    <hyperlink ref="B23" location="'19'!A1" display="'19'!A1"/>
    <hyperlink ref="B24" location="'20'!A1" display="'20'!A1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0" r:id="rId1"/>
  <headerFooter alignWithMargins="0">
    <oddHeader>&amp;C&amp;"Arial,Bold Italic"&amp;36Results A14 Advanced</oddHeader>
    <oddFooter>&amp;CPrepared by Pierre Fouché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D39"/>
  <sheetViews>
    <sheetView tabSelected="1" zoomScale="70" zoomScaleNormal="70" zoomScaleSheetLayoutView="75" zoomScalePageLayoutView="0" workbookViewId="0" topLeftCell="A1">
      <selection activeCell="D29" sqref="D29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30" width="9.57421875" style="71" bestFit="1" customWidth="1"/>
    <col min="31" max="16384" width="9.140625" style="71" customWidth="1"/>
  </cols>
  <sheetData>
    <row r="1" spans="1:29" ht="21" thickBot="1">
      <c r="A1" s="254" t="s">
        <v>60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Results'!B5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Results'!$C$5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30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  <c r="AD6" s="71">
        <f>COUNT(D7,I7,N7,S7)</f>
        <v>0</v>
      </c>
    </row>
    <row r="7" spans="1:29" ht="19.5" customHeight="1">
      <c r="A7" s="72">
        <v>1</v>
      </c>
      <c r="B7" s="192" t="s">
        <v>61</v>
      </c>
      <c r="C7" s="188"/>
      <c r="D7" s="158"/>
      <c r="E7" s="159"/>
      <c r="F7" s="159"/>
      <c r="G7" s="151"/>
      <c r="H7" s="152"/>
      <c r="I7" s="160"/>
      <c r="J7" s="159"/>
      <c r="K7" s="159"/>
      <c r="L7" s="151"/>
      <c r="M7" s="152"/>
      <c r="N7" s="160"/>
      <c r="O7" s="159"/>
      <c r="P7" s="159"/>
      <c r="Q7" s="151"/>
      <c r="R7" s="152"/>
      <c r="S7" s="160"/>
      <c r="T7" s="159"/>
      <c r="U7" s="159"/>
      <c r="V7" s="151"/>
      <c r="W7" s="152"/>
      <c r="X7" s="251"/>
      <c r="Y7" s="138"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93" t="s">
        <v>62</v>
      </c>
      <c r="C8" s="188"/>
      <c r="D8" s="161"/>
      <c r="E8" s="162"/>
      <c r="F8" s="162"/>
      <c r="G8" s="155"/>
      <c r="H8" s="156"/>
      <c r="I8" s="163"/>
      <c r="J8" s="162"/>
      <c r="K8" s="162"/>
      <c r="L8" s="155"/>
      <c r="M8" s="156"/>
      <c r="N8" s="163"/>
      <c r="O8" s="162"/>
      <c r="P8" s="162"/>
      <c r="Q8" s="155"/>
      <c r="R8" s="156"/>
      <c r="S8" s="163"/>
      <c r="T8" s="162"/>
      <c r="U8" s="162"/>
      <c r="V8" s="155"/>
      <c r="W8" s="156"/>
      <c r="X8" s="251"/>
      <c r="Y8" s="138"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93" t="s">
        <v>63</v>
      </c>
      <c r="C9" s="188"/>
      <c r="D9" s="161"/>
      <c r="E9" s="162"/>
      <c r="F9" s="162"/>
      <c r="G9" s="155"/>
      <c r="H9" s="156"/>
      <c r="I9" s="163"/>
      <c r="J9" s="162"/>
      <c r="K9" s="162"/>
      <c r="L9" s="155"/>
      <c r="M9" s="156"/>
      <c r="N9" s="163"/>
      <c r="O9" s="162"/>
      <c r="P9" s="162"/>
      <c r="Q9" s="155"/>
      <c r="R9" s="156"/>
      <c r="S9" s="163"/>
      <c r="T9" s="162"/>
      <c r="U9" s="162"/>
      <c r="V9" s="155"/>
      <c r="W9" s="156"/>
      <c r="X9" s="251"/>
      <c r="Y9" s="138"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93" t="s">
        <v>64</v>
      </c>
      <c r="C10" s="188"/>
      <c r="D10" s="161"/>
      <c r="E10" s="162"/>
      <c r="F10" s="162"/>
      <c r="G10" s="155"/>
      <c r="H10" s="156"/>
      <c r="I10" s="163"/>
      <c r="J10" s="162"/>
      <c r="K10" s="162"/>
      <c r="L10" s="155"/>
      <c r="M10" s="156"/>
      <c r="N10" s="163"/>
      <c r="O10" s="162"/>
      <c r="P10" s="162"/>
      <c r="Q10" s="155"/>
      <c r="R10" s="156"/>
      <c r="S10" s="163"/>
      <c r="T10" s="162"/>
      <c r="U10" s="162"/>
      <c r="V10" s="155"/>
      <c r="W10" s="156"/>
      <c r="X10" s="251"/>
      <c r="Y10" s="138"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93" t="s">
        <v>65</v>
      </c>
      <c r="C11" s="188"/>
      <c r="D11" s="161"/>
      <c r="E11" s="162"/>
      <c r="F11" s="162"/>
      <c r="G11" s="155"/>
      <c r="H11" s="156"/>
      <c r="I11" s="163"/>
      <c r="J11" s="162"/>
      <c r="K11" s="162"/>
      <c r="L11" s="155"/>
      <c r="M11" s="156"/>
      <c r="N11" s="163"/>
      <c r="O11" s="162"/>
      <c r="P11" s="162"/>
      <c r="Q11" s="155"/>
      <c r="R11" s="156"/>
      <c r="S11" s="163"/>
      <c r="T11" s="162"/>
      <c r="U11" s="162"/>
      <c r="V11" s="155"/>
      <c r="W11" s="156"/>
      <c r="X11" s="251"/>
      <c r="Y11" s="138"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93" t="s">
        <v>66</v>
      </c>
      <c r="C12" s="188"/>
      <c r="D12" s="161"/>
      <c r="E12" s="162"/>
      <c r="F12" s="162"/>
      <c r="G12" s="155"/>
      <c r="H12" s="156"/>
      <c r="I12" s="163"/>
      <c r="J12" s="162"/>
      <c r="K12" s="162"/>
      <c r="L12" s="155"/>
      <c r="M12" s="156"/>
      <c r="N12" s="163"/>
      <c r="O12" s="162"/>
      <c r="P12" s="162"/>
      <c r="Q12" s="155"/>
      <c r="R12" s="156"/>
      <c r="S12" s="163"/>
      <c r="T12" s="162"/>
      <c r="U12" s="162"/>
      <c r="V12" s="155"/>
      <c r="W12" s="156"/>
      <c r="X12" s="251"/>
      <c r="Y12" s="138"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94" t="s">
        <v>67</v>
      </c>
      <c r="C13" s="188"/>
      <c r="D13" s="161"/>
      <c r="E13" s="162"/>
      <c r="F13" s="162"/>
      <c r="G13" s="155"/>
      <c r="H13" s="156"/>
      <c r="I13" s="163"/>
      <c r="J13" s="162"/>
      <c r="K13" s="162"/>
      <c r="L13" s="155"/>
      <c r="M13" s="156"/>
      <c r="N13" s="163"/>
      <c r="O13" s="162"/>
      <c r="P13" s="162"/>
      <c r="Q13" s="155"/>
      <c r="R13" s="156"/>
      <c r="S13" s="163"/>
      <c r="T13" s="162"/>
      <c r="U13" s="162"/>
      <c r="V13" s="155"/>
      <c r="W13" s="156"/>
      <c r="X13" s="251"/>
      <c r="Y13" s="138"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93" t="s">
        <v>68</v>
      </c>
      <c r="C14" s="188"/>
      <c r="D14" s="161"/>
      <c r="E14" s="162"/>
      <c r="F14" s="162"/>
      <c r="G14" s="155"/>
      <c r="H14" s="156"/>
      <c r="I14" s="163"/>
      <c r="J14" s="162"/>
      <c r="K14" s="162"/>
      <c r="L14" s="155"/>
      <c r="M14" s="156"/>
      <c r="N14" s="163"/>
      <c r="O14" s="162"/>
      <c r="P14" s="162"/>
      <c r="Q14" s="155"/>
      <c r="R14" s="156"/>
      <c r="S14" s="163"/>
      <c r="T14" s="162"/>
      <c r="U14" s="162"/>
      <c r="V14" s="155"/>
      <c r="W14" s="156"/>
      <c r="X14" s="251"/>
      <c r="Y14" s="138"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93" t="s">
        <v>69</v>
      </c>
      <c r="C15" s="188"/>
      <c r="D15" s="161"/>
      <c r="E15" s="162"/>
      <c r="F15" s="162"/>
      <c r="G15" s="155"/>
      <c r="H15" s="156"/>
      <c r="I15" s="163"/>
      <c r="J15" s="162"/>
      <c r="K15" s="162"/>
      <c r="L15" s="155"/>
      <c r="M15" s="156"/>
      <c r="N15" s="163"/>
      <c r="O15" s="162"/>
      <c r="P15" s="162"/>
      <c r="Q15" s="155"/>
      <c r="R15" s="156"/>
      <c r="S15" s="163"/>
      <c r="T15" s="162"/>
      <c r="U15" s="162"/>
      <c r="V15" s="155"/>
      <c r="W15" s="156"/>
      <c r="X15" s="251"/>
      <c r="Y15" s="138"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95" t="s">
        <v>70</v>
      </c>
      <c r="C16" s="188"/>
      <c r="D16" s="161"/>
      <c r="E16" s="162"/>
      <c r="F16" s="162"/>
      <c r="G16" s="155"/>
      <c r="H16" s="156"/>
      <c r="I16" s="163"/>
      <c r="J16" s="162"/>
      <c r="K16" s="162"/>
      <c r="L16" s="155"/>
      <c r="M16" s="156"/>
      <c r="N16" s="163"/>
      <c r="O16" s="162"/>
      <c r="P16" s="162"/>
      <c r="Q16" s="155"/>
      <c r="R16" s="156"/>
      <c r="S16" s="163"/>
      <c r="T16" s="162"/>
      <c r="U16" s="162"/>
      <c r="V16" s="155"/>
      <c r="W16" s="156"/>
      <c r="X16" s="251"/>
      <c r="Y16" s="138"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93" t="s">
        <v>71</v>
      </c>
      <c r="C17" s="188"/>
      <c r="D17" s="161"/>
      <c r="E17" s="162"/>
      <c r="F17" s="162"/>
      <c r="G17" s="155"/>
      <c r="H17" s="156"/>
      <c r="I17" s="163"/>
      <c r="J17" s="162"/>
      <c r="K17" s="162"/>
      <c r="L17" s="155"/>
      <c r="M17" s="156"/>
      <c r="N17" s="163"/>
      <c r="O17" s="162"/>
      <c r="P17" s="162"/>
      <c r="Q17" s="155"/>
      <c r="R17" s="156"/>
      <c r="S17" s="163"/>
      <c r="T17" s="162"/>
      <c r="U17" s="162"/>
      <c r="V17" s="155"/>
      <c r="W17" s="156"/>
      <c r="X17" s="251"/>
      <c r="Y17" s="138"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93" t="s">
        <v>72</v>
      </c>
      <c r="C18" s="188"/>
      <c r="D18" s="161"/>
      <c r="E18" s="162"/>
      <c r="F18" s="162"/>
      <c r="G18" s="155"/>
      <c r="H18" s="156"/>
      <c r="I18" s="163"/>
      <c r="J18" s="162"/>
      <c r="K18" s="162"/>
      <c r="L18" s="155"/>
      <c r="M18" s="156"/>
      <c r="N18" s="163"/>
      <c r="O18" s="162"/>
      <c r="P18" s="162"/>
      <c r="Q18" s="155"/>
      <c r="R18" s="156"/>
      <c r="S18" s="163"/>
      <c r="T18" s="162"/>
      <c r="U18" s="162"/>
      <c r="V18" s="155"/>
      <c r="W18" s="156"/>
      <c r="X18" s="251"/>
      <c r="Y18" s="138"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93" t="s">
        <v>73</v>
      </c>
      <c r="C19" s="188"/>
      <c r="D19" s="161"/>
      <c r="E19" s="162"/>
      <c r="F19" s="162"/>
      <c r="G19" s="155"/>
      <c r="H19" s="156"/>
      <c r="I19" s="163"/>
      <c r="J19" s="162"/>
      <c r="K19" s="162"/>
      <c r="L19" s="155"/>
      <c r="M19" s="156"/>
      <c r="N19" s="163"/>
      <c r="O19" s="162"/>
      <c r="P19" s="162"/>
      <c r="Q19" s="155"/>
      <c r="R19" s="156"/>
      <c r="S19" s="163"/>
      <c r="T19" s="162"/>
      <c r="U19" s="162"/>
      <c r="V19" s="155"/>
      <c r="W19" s="156"/>
      <c r="X19" s="251"/>
      <c r="Y19" s="138"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93" t="s">
        <v>74</v>
      </c>
      <c r="C20" s="188"/>
      <c r="D20" s="161"/>
      <c r="E20" s="162"/>
      <c r="F20" s="162"/>
      <c r="G20" s="155"/>
      <c r="H20" s="156"/>
      <c r="I20" s="163"/>
      <c r="J20" s="162"/>
      <c r="K20" s="162"/>
      <c r="L20" s="155"/>
      <c r="M20" s="156"/>
      <c r="N20" s="163"/>
      <c r="O20" s="162"/>
      <c r="P20" s="162"/>
      <c r="Q20" s="155"/>
      <c r="R20" s="156"/>
      <c r="S20" s="163"/>
      <c r="T20" s="162"/>
      <c r="U20" s="162"/>
      <c r="V20" s="155"/>
      <c r="W20" s="156"/>
      <c r="X20" s="251"/>
      <c r="Y20" s="138"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93" t="s">
        <v>75</v>
      </c>
      <c r="C21" s="188"/>
      <c r="D21" s="161"/>
      <c r="E21" s="162"/>
      <c r="F21" s="162"/>
      <c r="G21" s="155"/>
      <c r="H21" s="156"/>
      <c r="I21" s="163"/>
      <c r="J21" s="162"/>
      <c r="K21" s="162"/>
      <c r="L21" s="155"/>
      <c r="M21" s="156"/>
      <c r="N21" s="163"/>
      <c r="O21" s="162"/>
      <c r="P21" s="162"/>
      <c r="Q21" s="155"/>
      <c r="R21" s="156"/>
      <c r="S21" s="163"/>
      <c r="T21" s="162"/>
      <c r="U21" s="162"/>
      <c r="V21" s="155"/>
      <c r="W21" s="156"/>
      <c r="X21" s="251"/>
      <c r="Y21" s="138"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93" t="s">
        <v>76</v>
      </c>
      <c r="C22" s="188"/>
      <c r="D22" s="161"/>
      <c r="E22" s="162"/>
      <c r="F22" s="162"/>
      <c r="G22" s="155"/>
      <c r="H22" s="156"/>
      <c r="I22" s="163"/>
      <c r="J22" s="162"/>
      <c r="K22" s="162"/>
      <c r="L22" s="155"/>
      <c r="M22" s="156"/>
      <c r="N22" s="163"/>
      <c r="O22" s="162"/>
      <c r="P22" s="162"/>
      <c r="Q22" s="155"/>
      <c r="R22" s="156"/>
      <c r="S22" s="163"/>
      <c r="T22" s="162"/>
      <c r="U22" s="162"/>
      <c r="V22" s="155"/>
      <c r="W22" s="156"/>
      <c r="X22" s="251"/>
      <c r="Y22" s="138"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95" t="s">
        <v>77</v>
      </c>
      <c r="C23" s="188"/>
      <c r="D23" s="161"/>
      <c r="E23" s="162"/>
      <c r="F23" s="162"/>
      <c r="G23" s="155"/>
      <c r="H23" s="156"/>
      <c r="I23" s="163"/>
      <c r="J23" s="162"/>
      <c r="K23" s="162"/>
      <c r="L23" s="155"/>
      <c r="M23" s="156"/>
      <c r="N23" s="163"/>
      <c r="O23" s="162"/>
      <c r="P23" s="162"/>
      <c r="Q23" s="155"/>
      <c r="R23" s="156"/>
      <c r="S23" s="163"/>
      <c r="T23" s="162"/>
      <c r="U23" s="162"/>
      <c r="V23" s="155"/>
      <c r="W23" s="156"/>
      <c r="X23" s="251"/>
      <c r="Y23" s="138"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9"/>
      <c r="E24" s="136"/>
      <c r="F24" s="136"/>
      <c r="G24" s="131"/>
      <c r="H24" s="132"/>
      <c r="I24" s="135"/>
      <c r="J24" s="136"/>
      <c r="K24" s="136"/>
      <c r="L24" s="131"/>
      <c r="M24" s="132"/>
      <c r="N24" s="135"/>
      <c r="O24" s="136"/>
      <c r="P24" s="136"/>
      <c r="Q24" s="131"/>
      <c r="R24" s="132"/>
      <c r="S24" s="135"/>
      <c r="T24" s="136"/>
      <c r="U24" s="136"/>
      <c r="V24" s="131"/>
      <c r="W24" s="132"/>
      <c r="X24" s="251"/>
      <c r="Y24" s="138"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5"/>
      <c r="E25" s="136"/>
      <c r="F25" s="136"/>
      <c r="G25" s="131"/>
      <c r="H25" s="132"/>
      <c r="I25" s="135"/>
      <c r="J25" s="136"/>
      <c r="K25" s="136"/>
      <c r="L25" s="131"/>
      <c r="M25" s="132"/>
      <c r="N25" s="135"/>
      <c r="O25" s="136"/>
      <c r="P25" s="136"/>
      <c r="Q25" s="131"/>
      <c r="R25" s="132"/>
      <c r="S25" s="135"/>
      <c r="T25" s="136"/>
      <c r="U25" s="136"/>
      <c r="V25" s="131"/>
      <c r="W25" s="132"/>
      <c r="X25" s="251"/>
      <c r="Y25" s="138"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5"/>
      <c r="E26" s="136"/>
      <c r="F26" s="136"/>
      <c r="G26" s="131"/>
      <c r="H26" s="132"/>
      <c r="I26" s="135"/>
      <c r="J26" s="136"/>
      <c r="K26" s="136"/>
      <c r="L26" s="131"/>
      <c r="M26" s="132"/>
      <c r="N26" s="135"/>
      <c r="O26" s="136"/>
      <c r="P26" s="136"/>
      <c r="Q26" s="131"/>
      <c r="R26" s="132"/>
      <c r="S26" s="135"/>
      <c r="T26" s="136"/>
      <c r="U26" s="136"/>
      <c r="V26" s="131"/>
      <c r="W26" s="132"/>
      <c r="X26" s="251"/>
      <c r="Y26" s="138"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5"/>
      <c r="E27" s="136"/>
      <c r="F27" s="136"/>
      <c r="G27" s="131"/>
      <c r="H27" s="132"/>
      <c r="I27" s="135"/>
      <c r="J27" s="136"/>
      <c r="K27" s="136"/>
      <c r="L27" s="131"/>
      <c r="M27" s="132"/>
      <c r="N27" s="135"/>
      <c r="O27" s="136"/>
      <c r="P27" s="136"/>
      <c r="Q27" s="131"/>
      <c r="R27" s="132"/>
      <c r="S27" s="135"/>
      <c r="T27" s="136"/>
      <c r="U27" s="136"/>
      <c r="V27" s="131"/>
      <c r="W27" s="132"/>
      <c r="X27" s="251"/>
      <c r="Y27" s="138"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5"/>
      <c r="E28" s="136"/>
      <c r="F28" s="136"/>
      <c r="G28" s="131"/>
      <c r="H28" s="132"/>
      <c r="I28" s="135"/>
      <c r="J28" s="136"/>
      <c r="K28" s="136"/>
      <c r="L28" s="131"/>
      <c r="M28" s="132"/>
      <c r="N28" s="135"/>
      <c r="O28" s="136"/>
      <c r="P28" s="136"/>
      <c r="Q28" s="131"/>
      <c r="R28" s="132"/>
      <c r="S28" s="135"/>
      <c r="T28" s="136"/>
      <c r="U28" s="136"/>
      <c r="V28" s="131"/>
      <c r="W28" s="132"/>
      <c r="X28" s="251"/>
      <c r="Y28" s="138"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7"/>
      <c r="F29" s="137"/>
      <c r="G29" s="133"/>
      <c r="H29" s="134"/>
      <c r="I29" s="189"/>
      <c r="J29" s="137"/>
      <c r="K29" s="137"/>
      <c r="L29" s="133"/>
      <c r="M29" s="134"/>
      <c r="N29" s="189"/>
      <c r="O29" s="137"/>
      <c r="P29" s="137"/>
      <c r="Q29" s="133"/>
      <c r="R29" s="134"/>
      <c r="S29" s="189"/>
      <c r="T29" s="137"/>
      <c r="U29" s="137"/>
      <c r="V29" s="133"/>
      <c r="W29" s="134"/>
      <c r="X29" s="251"/>
      <c r="Y29" s="138"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V4:W4"/>
    <mergeCell ref="I4:J4"/>
    <mergeCell ref="G4:H4"/>
    <mergeCell ref="G31:H31"/>
    <mergeCell ref="B30:B31"/>
    <mergeCell ref="Q31:R31"/>
    <mergeCell ref="L30:M30"/>
    <mergeCell ref="B24:C24"/>
    <mergeCell ref="B29:C29"/>
    <mergeCell ref="Q30:R30"/>
    <mergeCell ref="B25:C25"/>
    <mergeCell ref="B26:C26"/>
    <mergeCell ref="A5:A6"/>
    <mergeCell ref="B27:C27"/>
    <mergeCell ref="B28:C28"/>
    <mergeCell ref="V2:W3"/>
    <mergeCell ref="D5:H5"/>
    <mergeCell ref="I5:M5"/>
    <mergeCell ref="N5:R5"/>
    <mergeCell ref="S5:W5"/>
    <mergeCell ref="D4:E4"/>
    <mergeCell ref="N4:O4"/>
    <mergeCell ref="A30:A31"/>
    <mergeCell ref="A2:A4"/>
    <mergeCell ref="A1:X1"/>
    <mergeCell ref="L31:M31"/>
    <mergeCell ref="L4:M4"/>
    <mergeCell ref="Q4:R4"/>
    <mergeCell ref="S4:T4"/>
    <mergeCell ref="D3:U3"/>
    <mergeCell ref="X2:X31"/>
    <mergeCell ref="D30:F31"/>
    <mergeCell ref="U34:V34"/>
    <mergeCell ref="B36:C36"/>
    <mergeCell ref="G30:H30"/>
    <mergeCell ref="S30:U31"/>
    <mergeCell ref="Z1:AC4"/>
    <mergeCell ref="Y1:Y4"/>
    <mergeCell ref="A32:X32"/>
    <mergeCell ref="I30:K31"/>
    <mergeCell ref="V30:W30"/>
    <mergeCell ref="V31:W31"/>
    <mergeCell ref="B34:C34"/>
    <mergeCell ref="B35:C35"/>
    <mergeCell ref="N30:P31"/>
    <mergeCell ref="D2:U2"/>
    <mergeCell ref="A37:X37"/>
    <mergeCell ref="A33:X33"/>
    <mergeCell ref="W34:X36"/>
    <mergeCell ref="A34:A36"/>
    <mergeCell ref="U36:V36"/>
    <mergeCell ref="U35:V35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6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6" width="9.28125" style="71" customWidth="1"/>
    <col min="27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Results'!$B$6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Results'!$C$6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30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  <c r="AD6" s="71">
        <f>COUNT(D7,I7,N7,S7)</f>
        <v>0</v>
      </c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0"/>
      <c r="E7" s="151"/>
      <c r="F7" s="151"/>
      <c r="G7" s="151"/>
      <c r="H7" s="152"/>
      <c r="I7" s="153"/>
      <c r="J7" s="151"/>
      <c r="K7" s="151"/>
      <c r="L7" s="151"/>
      <c r="M7" s="152"/>
      <c r="N7" s="153"/>
      <c r="O7" s="151"/>
      <c r="P7" s="151"/>
      <c r="Q7" s="151"/>
      <c r="R7" s="152"/>
      <c r="S7" s="153"/>
      <c r="T7" s="151"/>
      <c r="U7" s="151"/>
      <c r="V7" s="151"/>
      <c r="W7" s="152"/>
      <c r="X7" s="251"/>
      <c r="Y7" s="138">
        <f>1!Y7</f>
        <v>2</v>
      </c>
      <c r="Z7" s="118" t="e">
        <f>IF($D$4=5,((SUM(D7:H7)-MIN(D7:H7)-MAX(D7:H7))*$Y7/3),IF($D$4=4,((SUM(D7:G7)*$Y7)/$D$4),IF($D$4=3,((SUM(D7:F7)*$Y7)/$D$4),((SUM(D7:E7)*$Y7)/$D$4))))</f>
        <v>#DIV/0!</v>
      </c>
      <c r="AA7" s="86" t="e">
        <f>IF($I$4=5,((SUM(I7:M7)-MIN(I7:M7)-MAX(I7:M7))*$Y7/3),IF($I$4=4,((SUM(I7:L7)*$Y7)/$I$4),IF($I$4=3,((SUM(I7:K7)*$Y7)/$I$4),((SUM(I7:J7)*$Y7)/$I$4))))</f>
        <v>#DIV/0!</v>
      </c>
      <c r="AB7" s="86" t="e">
        <f>IF($N$4=5,((SUM(N7:R7)-MIN(N7:R7)-MAX(N7:R7))*$Y7/3),IF($N$4=4,((SUM(N7:Q7)*$Y7)/$N$4),IF($N$4=3,((SUM(N7:P7)*$Y7)/$N$4),((SUM(N7:O7)*$Y7)/$N$4))))</f>
        <v>#DIV/0!</v>
      </c>
      <c r="AC7" s="87" t="e">
        <f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54"/>
      <c r="E8" s="155"/>
      <c r="F8" s="155"/>
      <c r="G8" s="155"/>
      <c r="H8" s="156"/>
      <c r="I8" s="157"/>
      <c r="J8" s="155"/>
      <c r="K8" s="155"/>
      <c r="L8" s="155"/>
      <c r="M8" s="156"/>
      <c r="N8" s="157"/>
      <c r="O8" s="155"/>
      <c r="P8" s="155"/>
      <c r="Q8" s="155"/>
      <c r="R8" s="156"/>
      <c r="S8" s="157"/>
      <c r="T8" s="155"/>
      <c r="U8" s="155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aca="true" t="shared" si="0" ref="AA8:AA24">IF($I$4=5,((SUM(I8:M8)-MIN(I8:M8)-MAX(I8:M8))*$Y8/3),IF($I$4=4,((SUM(I8:L8)*$Y8)/$I$4),IF($I$4=3,((SUM(I8:K8)*$Y8)/$I$4),((SUM(I8:J8)*$Y8)/$I$4))))</f>
        <v>#DIV/0!</v>
      </c>
      <c r="AB8" s="86" t="e">
        <f aca="true" t="shared" si="1" ref="AB8:AB24">IF($N$4=5,((SUM(N8:R8)-MIN(N8:R8)-MAX(N8:R8))*$Y8/3),IF($N$4=4,((SUM(N8:Q8)*$Y8)/$N$4),IF($N$4=3,((SUM(N8:P8)*$Y8)/$N$4),((SUM(N8:O8)*$Y8)/$N$4))))</f>
        <v>#DIV/0!</v>
      </c>
      <c r="AC8" s="87" t="e">
        <f aca="true" t="shared" si="2" ref="AC8:AC24">IF($S$4=5,((SUM(S8:W8)-MIN(S8:W8)-MAX(S8:W8))*$Y8/3),IF($S$4=4,((SUM(S8:V8)*$Y8)/$S$4),IF($S$4=3,((SUM(S8:U8)*$Y8)/$S$4),((SUM(S8:T8)*$Y8)/$S$4))))</f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54"/>
      <c r="E9" s="155"/>
      <c r="F9" s="155"/>
      <c r="G9" s="155"/>
      <c r="H9" s="156"/>
      <c r="I9" s="157"/>
      <c r="J9" s="155"/>
      <c r="K9" s="155"/>
      <c r="L9" s="155"/>
      <c r="M9" s="156"/>
      <c r="N9" s="157"/>
      <c r="O9" s="155"/>
      <c r="P9" s="155"/>
      <c r="Q9" s="155"/>
      <c r="R9" s="156"/>
      <c r="S9" s="157"/>
      <c r="T9" s="155"/>
      <c r="U9" s="155"/>
      <c r="V9" s="155"/>
      <c r="W9" s="156"/>
      <c r="X9" s="251"/>
      <c r="Y9" s="138">
        <f>1!Y9</f>
        <v>1</v>
      </c>
      <c r="Z9" s="118" t="e">
        <f aca="true" t="shared" si="3" ref="Z9:Z24">IF($D$4=5,((SUM(D9:H9)-MIN(D9:H9)-MAX(D9:H9))*$Y9/3),IF($D$4=4,((SUM(D9:G9)*$Y9)/$D$4),IF($D$4=3,((SUM(D9:F9)*$Y9)/$D$4),((SUM(D9:E9)*$Y9)/$D$4))))</f>
        <v>#DIV/0!</v>
      </c>
      <c r="AA9" s="86" t="e">
        <f t="shared" si="0"/>
        <v>#DIV/0!</v>
      </c>
      <c r="AB9" s="86" t="e">
        <f t="shared" si="1"/>
        <v>#DIV/0!</v>
      </c>
      <c r="AC9" s="87" t="e">
        <f t="shared" si="2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54"/>
      <c r="E10" s="155"/>
      <c r="F10" s="155"/>
      <c r="G10" s="155"/>
      <c r="H10" s="156"/>
      <c r="I10" s="157"/>
      <c r="J10" s="155"/>
      <c r="K10" s="155"/>
      <c r="L10" s="155"/>
      <c r="M10" s="156"/>
      <c r="N10" s="157"/>
      <c r="O10" s="155"/>
      <c r="P10" s="155"/>
      <c r="Q10" s="155"/>
      <c r="R10" s="156"/>
      <c r="S10" s="157"/>
      <c r="T10" s="155"/>
      <c r="U10" s="155"/>
      <c r="V10" s="155"/>
      <c r="W10" s="156"/>
      <c r="X10" s="251"/>
      <c r="Y10" s="138">
        <f>1!Y10</f>
        <v>1</v>
      </c>
      <c r="Z10" s="118" t="e">
        <f t="shared" si="3"/>
        <v>#DIV/0!</v>
      </c>
      <c r="AA10" s="86" t="e">
        <f t="shared" si="0"/>
        <v>#DIV/0!</v>
      </c>
      <c r="AB10" s="86" t="e">
        <f t="shared" si="1"/>
        <v>#DIV/0!</v>
      </c>
      <c r="AC10" s="87" t="e">
        <f t="shared" si="2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54"/>
      <c r="E11" s="155"/>
      <c r="F11" s="155"/>
      <c r="G11" s="155"/>
      <c r="H11" s="156"/>
      <c r="I11" s="157"/>
      <c r="J11" s="155"/>
      <c r="K11" s="155"/>
      <c r="L11" s="155"/>
      <c r="M11" s="156"/>
      <c r="N11" s="157"/>
      <c r="O11" s="155"/>
      <c r="P11" s="155"/>
      <c r="Q11" s="155"/>
      <c r="R11" s="156"/>
      <c r="S11" s="157"/>
      <c r="T11" s="155"/>
      <c r="U11" s="155"/>
      <c r="V11" s="155"/>
      <c r="W11" s="156"/>
      <c r="X11" s="251"/>
      <c r="Y11" s="138">
        <f>1!Y11</f>
        <v>3</v>
      </c>
      <c r="Z11" s="118" t="e">
        <f t="shared" si="3"/>
        <v>#DIV/0!</v>
      </c>
      <c r="AA11" s="86" t="e">
        <f t="shared" si="0"/>
        <v>#DIV/0!</v>
      </c>
      <c r="AB11" s="86" t="e">
        <f t="shared" si="1"/>
        <v>#DIV/0!</v>
      </c>
      <c r="AC11" s="87" t="e">
        <f t="shared" si="2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54"/>
      <c r="E12" s="155"/>
      <c r="F12" s="155"/>
      <c r="G12" s="155"/>
      <c r="H12" s="156"/>
      <c r="I12" s="157"/>
      <c r="J12" s="155"/>
      <c r="K12" s="155"/>
      <c r="L12" s="155"/>
      <c r="M12" s="156"/>
      <c r="N12" s="157"/>
      <c r="O12" s="155"/>
      <c r="P12" s="155"/>
      <c r="Q12" s="155"/>
      <c r="R12" s="156"/>
      <c r="S12" s="157"/>
      <c r="T12" s="155"/>
      <c r="U12" s="155"/>
      <c r="V12" s="155"/>
      <c r="W12" s="156"/>
      <c r="X12" s="251"/>
      <c r="Y12" s="138">
        <f>1!Y12</f>
        <v>2</v>
      </c>
      <c r="Z12" s="118" t="e">
        <f t="shared" si="3"/>
        <v>#DIV/0!</v>
      </c>
      <c r="AA12" s="86" t="e">
        <f t="shared" si="0"/>
        <v>#DIV/0!</v>
      </c>
      <c r="AB12" s="86" t="e">
        <f t="shared" si="1"/>
        <v>#DIV/0!</v>
      </c>
      <c r="AC12" s="87" t="e">
        <f t="shared" si="2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54"/>
      <c r="E13" s="155"/>
      <c r="F13" s="155"/>
      <c r="G13" s="155"/>
      <c r="H13" s="156"/>
      <c r="I13" s="157"/>
      <c r="J13" s="155"/>
      <c r="K13" s="155"/>
      <c r="L13" s="155"/>
      <c r="M13" s="156"/>
      <c r="N13" s="157"/>
      <c r="O13" s="155"/>
      <c r="P13" s="155"/>
      <c r="Q13" s="155"/>
      <c r="R13" s="156"/>
      <c r="S13" s="157"/>
      <c r="T13" s="155"/>
      <c r="U13" s="155"/>
      <c r="V13" s="155"/>
      <c r="W13" s="156"/>
      <c r="X13" s="251"/>
      <c r="Y13" s="138">
        <f>1!Y13</f>
        <v>2</v>
      </c>
      <c r="Z13" s="118" t="e">
        <f t="shared" si="3"/>
        <v>#DIV/0!</v>
      </c>
      <c r="AA13" s="86" t="e">
        <f t="shared" si="0"/>
        <v>#DIV/0!</v>
      </c>
      <c r="AB13" s="86" t="e">
        <f t="shared" si="1"/>
        <v>#DIV/0!</v>
      </c>
      <c r="AC13" s="87" t="e">
        <f t="shared" si="2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54"/>
      <c r="E14" s="155"/>
      <c r="F14" s="155"/>
      <c r="G14" s="155"/>
      <c r="H14" s="156"/>
      <c r="I14" s="157"/>
      <c r="J14" s="155"/>
      <c r="K14" s="155"/>
      <c r="L14" s="155"/>
      <c r="M14" s="156"/>
      <c r="N14" s="157"/>
      <c r="O14" s="155"/>
      <c r="P14" s="155"/>
      <c r="Q14" s="155"/>
      <c r="R14" s="156"/>
      <c r="S14" s="157"/>
      <c r="T14" s="155"/>
      <c r="U14" s="155"/>
      <c r="V14" s="155"/>
      <c r="W14" s="156"/>
      <c r="X14" s="251"/>
      <c r="Y14" s="138">
        <f>1!Y14</f>
        <v>2</v>
      </c>
      <c r="Z14" s="118" t="e">
        <f t="shared" si="3"/>
        <v>#DIV/0!</v>
      </c>
      <c r="AA14" s="86" t="e">
        <f t="shared" si="0"/>
        <v>#DIV/0!</v>
      </c>
      <c r="AB14" s="86" t="e">
        <f t="shared" si="1"/>
        <v>#DIV/0!</v>
      </c>
      <c r="AC14" s="87" t="e">
        <f t="shared" si="2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54"/>
      <c r="E15" s="155"/>
      <c r="F15" s="155"/>
      <c r="G15" s="155"/>
      <c r="H15" s="156"/>
      <c r="I15" s="157"/>
      <c r="J15" s="155"/>
      <c r="K15" s="155"/>
      <c r="L15" s="155"/>
      <c r="M15" s="156"/>
      <c r="N15" s="157"/>
      <c r="O15" s="155"/>
      <c r="P15" s="155"/>
      <c r="Q15" s="155"/>
      <c r="R15" s="156"/>
      <c r="S15" s="157"/>
      <c r="T15" s="155"/>
      <c r="U15" s="155"/>
      <c r="V15" s="155"/>
      <c r="W15" s="156"/>
      <c r="X15" s="251"/>
      <c r="Y15" s="138">
        <f>1!Y15</f>
        <v>3</v>
      </c>
      <c r="Z15" s="118" t="e">
        <f t="shared" si="3"/>
        <v>#DIV/0!</v>
      </c>
      <c r="AA15" s="86" t="e">
        <f t="shared" si="0"/>
        <v>#DIV/0!</v>
      </c>
      <c r="AB15" s="86" t="e">
        <f t="shared" si="1"/>
        <v>#DIV/0!</v>
      </c>
      <c r="AC15" s="87" t="e">
        <f t="shared" si="2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54"/>
      <c r="E16" s="155"/>
      <c r="F16" s="155"/>
      <c r="G16" s="155"/>
      <c r="H16" s="156"/>
      <c r="I16" s="157"/>
      <c r="J16" s="155"/>
      <c r="K16" s="155"/>
      <c r="L16" s="155"/>
      <c r="M16" s="156"/>
      <c r="N16" s="157"/>
      <c r="O16" s="155"/>
      <c r="P16" s="155"/>
      <c r="Q16" s="155"/>
      <c r="R16" s="156"/>
      <c r="S16" s="157"/>
      <c r="T16" s="155"/>
      <c r="U16" s="155"/>
      <c r="V16" s="155"/>
      <c r="W16" s="156"/>
      <c r="X16" s="251"/>
      <c r="Y16" s="138">
        <f>1!Y16</f>
        <v>1</v>
      </c>
      <c r="Z16" s="118" t="e">
        <f t="shared" si="3"/>
        <v>#DIV/0!</v>
      </c>
      <c r="AA16" s="86" t="e">
        <f t="shared" si="0"/>
        <v>#DIV/0!</v>
      </c>
      <c r="AB16" s="86" t="e">
        <f t="shared" si="1"/>
        <v>#DIV/0!</v>
      </c>
      <c r="AC16" s="87" t="e">
        <f t="shared" si="2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54"/>
      <c r="E17" s="155"/>
      <c r="F17" s="155"/>
      <c r="G17" s="155"/>
      <c r="H17" s="156"/>
      <c r="I17" s="157"/>
      <c r="J17" s="155"/>
      <c r="K17" s="155"/>
      <c r="L17" s="155"/>
      <c r="M17" s="156"/>
      <c r="N17" s="157"/>
      <c r="O17" s="155"/>
      <c r="P17" s="155"/>
      <c r="Q17" s="155"/>
      <c r="R17" s="156"/>
      <c r="S17" s="157"/>
      <c r="T17" s="155"/>
      <c r="U17" s="155"/>
      <c r="V17" s="155"/>
      <c r="W17" s="156"/>
      <c r="X17" s="251"/>
      <c r="Y17" s="138">
        <f>1!Y17</f>
        <v>2</v>
      </c>
      <c r="Z17" s="118" t="e">
        <f t="shared" si="3"/>
        <v>#DIV/0!</v>
      </c>
      <c r="AA17" s="86" t="e">
        <f t="shared" si="0"/>
        <v>#DIV/0!</v>
      </c>
      <c r="AB17" s="86" t="e">
        <f t="shared" si="1"/>
        <v>#DIV/0!</v>
      </c>
      <c r="AC17" s="87" t="e">
        <f t="shared" si="2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54"/>
      <c r="E18" s="155"/>
      <c r="F18" s="155"/>
      <c r="G18" s="155"/>
      <c r="H18" s="156"/>
      <c r="I18" s="157"/>
      <c r="J18" s="155"/>
      <c r="K18" s="155"/>
      <c r="L18" s="155"/>
      <c r="M18" s="156"/>
      <c r="N18" s="157"/>
      <c r="O18" s="155"/>
      <c r="P18" s="155"/>
      <c r="Q18" s="155"/>
      <c r="R18" s="156"/>
      <c r="S18" s="157"/>
      <c r="T18" s="155"/>
      <c r="U18" s="155"/>
      <c r="V18" s="155"/>
      <c r="W18" s="156"/>
      <c r="X18" s="251"/>
      <c r="Y18" s="138">
        <f>1!Y18</f>
        <v>1</v>
      </c>
      <c r="Z18" s="118" t="e">
        <f t="shared" si="3"/>
        <v>#DIV/0!</v>
      </c>
      <c r="AA18" s="86" t="e">
        <f t="shared" si="0"/>
        <v>#DIV/0!</v>
      </c>
      <c r="AB18" s="86" t="e">
        <f t="shared" si="1"/>
        <v>#DIV/0!</v>
      </c>
      <c r="AC18" s="87" t="e">
        <f t="shared" si="2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54"/>
      <c r="E19" s="155"/>
      <c r="F19" s="155"/>
      <c r="G19" s="155"/>
      <c r="H19" s="156"/>
      <c r="I19" s="157"/>
      <c r="J19" s="155"/>
      <c r="K19" s="155"/>
      <c r="L19" s="155"/>
      <c r="M19" s="156"/>
      <c r="N19" s="157"/>
      <c r="O19" s="155"/>
      <c r="P19" s="155"/>
      <c r="Q19" s="155"/>
      <c r="R19" s="156"/>
      <c r="S19" s="157"/>
      <c r="T19" s="155"/>
      <c r="U19" s="155"/>
      <c r="V19" s="155"/>
      <c r="W19" s="156"/>
      <c r="X19" s="251"/>
      <c r="Y19" s="138">
        <f>1!Y19</f>
        <v>2</v>
      </c>
      <c r="Z19" s="118" t="e">
        <f t="shared" si="3"/>
        <v>#DIV/0!</v>
      </c>
      <c r="AA19" s="86" t="e">
        <f t="shared" si="0"/>
        <v>#DIV/0!</v>
      </c>
      <c r="AB19" s="86" t="e">
        <f t="shared" si="1"/>
        <v>#DIV/0!</v>
      </c>
      <c r="AC19" s="87" t="e">
        <f t="shared" si="2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54"/>
      <c r="E20" s="155"/>
      <c r="F20" s="155"/>
      <c r="G20" s="155"/>
      <c r="H20" s="156"/>
      <c r="I20" s="157"/>
      <c r="J20" s="155"/>
      <c r="K20" s="155"/>
      <c r="L20" s="155"/>
      <c r="M20" s="156"/>
      <c r="N20" s="157"/>
      <c r="O20" s="155"/>
      <c r="P20" s="155"/>
      <c r="Q20" s="155"/>
      <c r="R20" s="156"/>
      <c r="S20" s="157"/>
      <c r="T20" s="155"/>
      <c r="U20" s="155"/>
      <c r="V20" s="155"/>
      <c r="W20" s="156"/>
      <c r="X20" s="251"/>
      <c r="Y20" s="138">
        <f>1!Y20</f>
        <v>2</v>
      </c>
      <c r="Z20" s="118" t="e">
        <f t="shared" si="3"/>
        <v>#DIV/0!</v>
      </c>
      <c r="AA20" s="86" t="e">
        <f t="shared" si="0"/>
        <v>#DIV/0!</v>
      </c>
      <c r="AB20" s="86" t="e">
        <f t="shared" si="1"/>
        <v>#DIV/0!</v>
      </c>
      <c r="AC20" s="87" t="e">
        <f t="shared" si="2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54"/>
      <c r="E21" s="155"/>
      <c r="F21" s="155"/>
      <c r="G21" s="155"/>
      <c r="H21" s="156"/>
      <c r="I21" s="157"/>
      <c r="J21" s="155"/>
      <c r="K21" s="155"/>
      <c r="L21" s="155"/>
      <c r="M21" s="156"/>
      <c r="N21" s="157"/>
      <c r="O21" s="155"/>
      <c r="P21" s="155"/>
      <c r="Q21" s="155"/>
      <c r="R21" s="156"/>
      <c r="S21" s="157"/>
      <c r="T21" s="155"/>
      <c r="U21" s="155"/>
      <c r="V21" s="155"/>
      <c r="W21" s="156"/>
      <c r="X21" s="251"/>
      <c r="Y21" s="138">
        <f>1!Y21</f>
        <v>2</v>
      </c>
      <c r="Z21" s="118" t="e">
        <f t="shared" si="3"/>
        <v>#DIV/0!</v>
      </c>
      <c r="AA21" s="86" t="e">
        <f t="shared" si="0"/>
        <v>#DIV/0!</v>
      </c>
      <c r="AB21" s="86" t="e">
        <f t="shared" si="1"/>
        <v>#DIV/0!</v>
      </c>
      <c r="AC21" s="87" t="e">
        <f t="shared" si="2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54"/>
      <c r="E22" s="155"/>
      <c r="F22" s="155"/>
      <c r="G22" s="155"/>
      <c r="H22" s="156"/>
      <c r="I22" s="157"/>
      <c r="J22" s="155"/>
      <c r="K22" s="155"/>
      <c r="L22" s="155"/>
      <c r="M22" s="156"/>
      <c r="N22" s="157"/>
      <c r="O22" s="155"/>
      <c r="P22" s="155"/>
      <c r="Q22" s="155"/>
      <c r="R22" s="156"/>
      <c r="S22" s="157"/>
      <c r="T22" s="155"/>
      <c r="U22" s="155"/>
      <c r="V22" s="155"/>
      <c r="W22" s="156"/>
      <c r="X22" s="251"/>
      <c r="Y22" s="138">
        <f>1!Y22</f>
        <v>2</v>
      </c>
      <c r="Z22" s="118" t="e">
        <f t="shared" si="3"/>
        <v>#DIV/0!</v>
      </c>
      <c r="AA22" s="86" t="e">
        <f t="shared" si="0"/>
        <v>#DIV/0!</v>
      </c>
      <c r="AB22" s="86" t="e">
        <f t="shared" si="1"/>
        <v>#DIV/0!</v>
      </c>
      <c r="AC22" s="87" t="e">
        <f t="shared" si="2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54"/>
      <c r="E23" s="155"/>
      <c r="F23" s="155"/>
      <c r="G23" s="155"/>
      <c r="H23" s="156"/>
      <c r="I23" s="157"/>
      <c r="J23" s="155"/>
      <c r="K23" s="155"/>
      <c r="L23" s="155"/>
      <c r="M23" s="156"/>
      <c r="N23" s="157"/>
      <c r="O23" s="155"/>
      <c r="P23" s="155"/>
      <c r="Q23" s="155"/>
      <c r="R23" s="156"/>
      <c r="S23" s="157"/>
      <c r="T23" s="155"/>
      <c r="U23" s="155"/>
      <c r="V23" s="155"/>
      <c r="W23" s="156"/>
      <c r="X23" s="251"/>
      <c r="Y23" s="138">
        <f>1!Y23</f>
        <v>3</v>
      </c>
      <c r="Z23" s="118" t="e">
        <f t="shared" si="3"/>
        <v>#DIV/0!</v>
      </c>
      <c r="AA23" s="86" t="e">
        <f t="shared" si="0"/>
        <v>#DIV/0!</v>
      </c>
      <c r="AB23" s="86" t="e">
        <f t="shared" si="1"/>
        <v>#DIV/0!</v>
      </c>
      <c r="AC23" s="87" t="e">
        <f t="shared" si="2"/>
        <v>#DIV/0!</v>
      </c>
    </row>
    <row r="24" spans="1:29" ht="19.5" customHeight="1" thickBot="1">
      <c r="A24" s="72"/>
      <c r="B24" s="279"/>
      <c r="C24" s="280"/>
      <c r="D24" s="148"/>
      <c r="E24" s="131"/>
      <c r="F24" s="131"/>
      <c r="G24" s="131"/>
      <c r="H24" s="132"/>
      <c r="I24" s="130"/>
      <c r="J24" s="131"/>
      <c r="K24" s="131"/>
      <c r="L24" s="131"/>
      <c r="M24" s="132"/>
      <c r="N24" s="130"/>
      <c r="O24" s="131"/>
      <c r="P24" s="131"/>
      <c r="Q24" s="131"/>
      <c r="R24" s="132"/>
      <c r="S24" s="130"/>
      <c r="T24" s="131"/>
      <c r="U24" s="131"/>
      <c r="V24" s="131"/>
      <c r="W24" s="132"/>
      <c r="X24" s="251"/>
      <c r="Y24" s="138">
        <f>1!Y24</f>
        <v>0</v>
      </c>
      <c r="Z24" s="118" t="e">
        <f t="shared" si="3"/>
        <v>#DIV/0!</v>
      </c>
      <c r="AA24" s="86" t="e">
        <f t="shared" si="0"/>
        <v>#DIV/0!</v>
      </c>
      <c r="AB24" s="86" t="e">
        <f t="shared" si="1"/>
        <v>#DIV/0!</v>
      </c>
      <c r="AC24" s="87" t="e">
        <f t="shared" si="2"/>
        <v>#DIV/0!</v>
      </c>
    </row>
    <row r="25" spans="1:29" ht="19.5" customHeight="1">
      <c r="A25" s="72"/>
      <c r="B25" s="283"/>
      <c r="C25" s="284"/>
      <c r="D25" s="130"/>
      <c r="E25" s="131"/>
      <c r="F25" s="131"/>
      <c r="G25" s="131"/>
      <c r="H25" s="132"/>
      <c r="I25" s="130"/>
      <c r="J25" s="131"/>
      <c r="K25" s="131"/>
      <c r="L25" s="131"/>
      <c r="M25" s="132"/>
      <c r="N25" s="130"/>
      <c r="O25" s="131"/>
      <c r="P25" s="131"/>
      <c r="Q25" s="131"/>
      <c r="R25" s="132"/>
      <c r="S25" s="130"/>
      <c r="T25" s="131"/>
      <c r="U25" s="131"/>
      <c r="V25" s="131"/>
      <c r="W25" s="132"/>
      <c r="X25" s="251"/>
      <c r="Y25" s="138">
        <f>1!Y25</f>
        <v>0</v>
      </c>
      <c r="Z25" s="118" t="e">
        <f>IF($D$4=5,((SUM(D25:H25)-MIN(D25:H25)-MAX(D25:H25))*$Y25/3),IF($D$4=4,((SUM(D25:G25)*$Y25)/$D$4),IF($D$4=3,((SUM(D25:F25)*$Y25)/$D$4),((SUM(D25:E25)*$Y25)/$D$4))))</f>
        <v>#DIV/0!</v>
      </c>
      <c r="AA25" s="86" t="e">
        <f>IF($I$4=5,((SUM(I25:M25)-MIN(I25:M25)-MAX(I25:M25))*$Y25/3),IF($I$4=4,((SUM(I25:L25)*$Y25)/$I$4),IF($I$4=3,((SUM(I25:K25)*$Y25)/$I$4),((SUM(I25:J25)*$Y25)/$I$4))))</f>
        <v>#DIV/0!</v>
      </c>
      <c r="AB25" s="86" t="e">
        <f>IF($N$4=5,((SUM(N25:R25)-MIN(N25:R25)-MAX(N25:R25))*$Y25/3),IF($N$4=4,((SUM(N25:Q25)*$Y25)/$N$4),IF($N$4=3,((SUM(N25:P25)*$Y25)/$N$4),((SUM(N25:O25)*$Y25)/$N$4))))</f>
        <v>#DIV/0!</v>
      </c>
      <c r="AC25" s="87" t="e">
        <f>IF($S$4=5,((SUM(S25:W25)-MIN(S25:W25)-MAX(S25:W25))*$Y25/3),IF($S$4=4,((SUM(S25:V25)*$Y25)/$S$4),IF($S$4=3,((SUM(S25:U25)*$Y25)/$S$4),((SUM(S25:T25)*$Y25)/$S$4))))</f>
        <v>#DIV/0!</v>
      </c>
    </row>
    <row r="26" spans="1:29" ht="19.5" customHeight="1">
      <c r="A26" s="72"/>
      <c r="B26" s="265"/>
      <c r="C26" s="266"/>
      <c r="D26" s="130"/>
      <c r="E26" s="131"/>
      <c r="F26" s="131"/>
      <c r="G26" s="131"/>
      <c r="H26" s="132"/>
      <c r="I26" s="130"/>
      <c r="J26" s="131"/>
      <c r="K26" s="131"/>
      <c r="L26" s="131"/>
      <c r="M26" s="132"/>
      <c r="N26" s="130"/>
      <c r="O26" s="131"/>
      <c r="P26" s="131"/>
      <c r="Q26" s="131"/>
      <c r="R26" s="132"/>
      <c r="S26" s="130"/>
      <c r="T26" s="131"/>
      <c r="U26" s="131"/>
      <c r="V26" s="131"/>
      <c r="W26" s="132"/>
      <c r="X26" s="251"/>
      <c r="Y26" s="138">
        <f>1!Y26</f>
        <v>0</v>
      </c>
      <c r="Z26" s="118" t="e">
        <f>IF($D$4=5,((SUM(D26:H26)-MIN(D26:H26)-MAX(D26:H26))*$Y26/3),IF($D$4=4,((SUM(D26:G26)*$Y26)/$D$4),IF($D$4=3,((SUM(D26:F26)*$Y26)/$D$4),((SUM(D26:E26)*$Y26)/$D$4))))</f>
        <v>#DIV/0!</v>
      </c>
      <c r="AA26" s="86" t="e">
        <f>IF($I$4=5,((SUM(I26:M26)-MIN(I26:M26)-MAX(I26:M26))*$Y26/3),IF($I$4=4,((SUM(I26:L26)*$Y26)/$I$4),IF($I$4=3,((SUM(I26:K26)*$Y26)/$I$4),((SUM(I26:J26)*$Y26)/$I$4))))</f>
        <v>#DIV/0!</v>
      </c>
      <c r="AB26" s="86" t="e">
        <f>IF($N$4=5,((SUM(N26:R26)-MIN(N26:R26)-MAX(N26:R26))*$Y26/3),IF($N$4=4,((SUM(N26:Q26)*$Y26)/$N$4),IF($N$4=3,((SUM(N26:P26)*$Y26)/$N$4),((SUM(N26:O26)*$Y26)/$N$4))))</f>
        <v>#DIV/0!</v>
      </c>
      <c r="AC26" s="87" t="e">
        <f>IF($S$4=5,((SUM(S26:W26)-MIN(S26:W26)-MAX(S26:W26))*$Y26/3),IF($S$4=4,((SUM(S26:V26)*$Y26)/$S$4),IF($S$4=3,((SUM(S26:U26)*$Y26)/$S$4),((SUM(S26:T26)*$Y26)/$S$4))))</f>
        <v>#DIV/0!</v>
      </c>
    </row>
    <row r="27" spans="1:29" ht="19.5" customHeight="1">
      <c r="A27" s="72"/>
      <c r="B27" s="265"/>
      <c r="C27" s="266"/>
      <c r="D27" s="130"/>
      <c r="E27" s="131"/>
      <c r="F27" s="131"/>
      <c r="G27" s="131"/>
      <c r="H27" s="132"/>
      <c r="I27" s="130"/>
      <c r="J27" s="131"/>
      <c r="K27" s="131"/>
      <c r="L27" s="131"/>
      <c r="M27" s="132"/>
      <c r="N27" s="130"/>
      <c r="O27" s="131"/>
      <c r="P27" s="131"/>
      <c r="Q27" s="131"/>
      <c r="R27" s="132"/>
      <c r="S27" s="130"/>
      <c r="T27" s="131"/>
      <c r="U27" s="131"/>
      <c r="V27" s="131"/>
      <c r="W27" s="132"/>
      <c r="X27" s="251"/>
      <c r="Y27" s="138">
        <f>1!Y27</f>
        <v>0</v>
      </c>
      <c r="Z27" s="118" t="e">
        <f>IF($D$4=5,((SUM(D27:H27)-MIN(D27:H27)-MAX(D27:H27))*$Y27/3),IF($D$4=4,((SUM(D27:G27)*$Y27)/$D$4),IF($D$4=3,((SUM(D27:F27)*$Y27)/$D$4),((SUM(D27:E27)*$Y27)/$D$4))))</f>
        <v>#DIV/0!</v>
      </c>
      <c r="AA27" s="86" t="e">
        <f>IF($I$4=5,((SUM(I27:M27)-MIN(I27:M27)-MAX(I27:M27))*$Y27/3),IF($I$4=4,((SUM(I27:L27)*$Y27)/$I$4),IF($I$4=3,((SUM(I27:K27)*$Y27)/$I$4),((SUM(I27:J27)*$Y27)/$I$4))))</f>
        <v>#DIV/0!</v>
      </c>
      <c r="AB27" s="86" t="e">
        <f>IF($N$4=5,((SUM(N27:R27)-MIN(N27:R27)-MAX(N27:R27))*$Y27/3),IF($N$4=4,((SUM(N27:Q27)*$Y27)/$N$4),IF($N$4=3,((SUM(N27:P27)*$Y27)/$N$4),((SUM(N27:O27)*$Y27)/$N$4))))</f>
        <v>#DIV/0!</v>
      </c>
      <c r="AC27" s="87" t="e">
        <f>IF($S$4=5,((SUM(S27:W27)-MIN(S27:W27)-MAX(S27:W27))*$Y27/3),IF($S$4=4,((SUM(S27:V27)*$Y27)/$S$4),IF($S$4=3,((SUM(S27:U27)*$Y27)/$S$4),((SUM(S27:T27)*$Y27)/$S$4))))</f>
        <v>#DIV/0!</v>
      </c>
    </row>
    <row r="28" spans="1:29" ht="19.5" customHeight="1">
      <c r="A28" s="72"/>
      <c r="B28" s="265"/>
      <c r="C28" s="266"/>
      <c r="D28" s="130"/>
      <c r="E28" s="131"/>
      <c r="F28" s="131"/>
      <c r="G28" s="131"/>
      <c r="H28" s="132"/>
      <c r="I28" s="130"/>
      <c r="J28" s="131"/>
      <c r="K28" s="131"/>
      <c r="L28" s="131"/>
      <c r="M28" s="132"/>
      <c r="N28" s="130"/>
      <c r="O28" s="131"/>
      <c r="P28" s="131"/>
      <c r="Q28" s="131"/>
      <c r="R28" s="132"/>
      <c r="S28" s="130"/>
      <c r="T28" s="131"/>
      <c r="U28" s="131"/>
      <c r="V28" s="131"/>
      <c r="W28" s="132"/>
      <c r="X28" s="251"/>
      <c r="Y28" s="138">
        <f>1!Y28</f>
        <v>0</v>
      </c>
      <c r="Z28" s="118" t="e">
        <f>IF($D$4=5,((SUM(D28:H28)-MIN(D28:H28)-MAX(D28:H28))*$Y28/3),IF($D$4=4,((SUM(D28:G28)*$Y28)/$D$4),IF($D$4=3,((SUM(D28:F28)*$Y28)/$D$4),((SUM(D28:E28)*$Y28)/$D$4))))</f>
        <v>#DIV/0!</v>
      </c>
      <c r="AA28" s="86" t="e">
        <f>IF($I$4=5,((SUM(I28:M28)-MIN(I28:M28)-MAX(I28:M28))*$Y28/3),IF($I$4=4,((SUM(I28:L28)*$Y28)/$I$4),IF($I$4=3,((SUM(I28:K28)*$Y28)/$I$4),((SUM(I28:J28)*$Y28)/$I$4))))</f>
        <v>#DIV/0!</v>
      </c>
      <c r="AB28" s="86" t="e">
        <f>IF($N$4=5,((SUM(N28:R28)-MIN(N28:R28)-MAX(N28:R28))*$Y28/3),IF($N$4=4,((SUM(N28:Q28)*$Y28)/$N$4),IF($N$4=3,((SUM(N28:P28)*$Y28)/$N$4),((SUM(N28:O28)*$Y28)/$N$4))))</f>
        <v>#DIV/0!</v>
      </c>
      <c r="AC28" s="87" t="e">
        <f>IF($S$4=5,((SUM(S28:W28)-MIN(S28:W28)-MAX(S28:W28))*$Y28/3),IF($S$4=4,((SUM(S28:V28)*$Y28)/$S$4),IF($S$4=3,((SUM(S28:U28)*$Y28)/$S$4),((SUM(S28:T28)*$Y28)/$S$4))))</f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3"/>
      <c r="F29" s="133"/>
      <c r="G29" s="133"/>
      <c r="H29" s="134"/>
      <c r="I29" s="189"/>
      <c r="J29" s="133"/>
      <c r="K29" s="133"/>
      <c r="L29" s="133"/>
      <c r="M29" s="134"/>
      <c r="N29" s="189"/>
      <c r="O29" s="133"/>
      <c r="P29" s="133"/>
      <c r="Q29" s="133"/>
      <c r="R29" s="134"/>
      <c r="S29" s="190"/>
      <c r="T29" s="134"/>
      <c r="U29" s="134"/>
      <c r="V29" s="134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V4:W4"/>
    <mergeCell ref="I4:J4"/>
    <mergeCell ref="G4:H4"/>
    <mergeCell ref="G31:H31"/>
    <mergeCell ref="B30:B31"/>
    <mergeCell ref="Q31:R31"/>
    <mergeCell ref="L30:M30"/>
    <mergeCell ref="B24:C24"/>
    <mergeCell ref="B29:C29"/>
    <mergeCell ref="Q30:R30"/>
    <mergeCell ref="B25:C25"/>
    <mergeCell ref="B26:C26"/>
    <mergeCell ref="A5:A6"/>
    <mergeCell ref="B27:C27"/>
    <mergeCell ref="B28:C28"/>
    <mergeCell ref="V2:W3"/>
    <mergeCell ref="D5:H5"/>
    <mergeCell ref="I5:M5"/>
    <mergeCell ref="N5:R5"/>
    <mergeCell ref="S5:W5"/>
    <mergeCell ref="D4:E4"/>
    <mergeCell ref="N4:O4"/>
    <mergeCell ref="A30:A31"/>
    <mergeCell ref="A2:A4"/>
    <mergeCell ref="A1:X1"/>
    <mergeCell ref="L31:M31"/>
    <mergeCell ref="L4:M4"/>
    <mergeCell ref="Q4:R4"/>
    <mergeCell ref="S4:T4"/>
    <mergeCell ref="D3:U3"/>
    <mergeCell ref="X2:X31"/>
    <mergeCell ref="D30:F31"/>
    <mergeCell ref="U34:V34"/>
    <mergeCell ref="B36:C36"/>
    <mergeCell ref="G30:H30"/>
    <mergeCell ref="S30:U31"/>
    <mergeCell ref="Z1:AC4"/>
    <mergeCell ref="Y1:Y4"/>
    <mergeCell ref="A32:X32"/>
    <mergeCell ref="I30:K31"/>
    <mergeCell ref="V30:W30"/>
    <mergeCell ref="V31:W31"/>
    <mergeCell ref="B34:C34"/>
    <mergeCell ref="B35:C35"/>
    <mergeCell ref="N30:P31"/>
    <mergeCell ref="D2:U2"/>
    <mergeCell ref="A37:X37"/>
    <mergeCell ref="A33:X33"/>
    <mergeCell ref="W34:X36"/>
    <mergeCell ref="A34:A36"/>
    <mergeCell ref="U36:V36"/>
    <mergeCell ref="U35:V35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Results'!B7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Results'!$C$7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0"/>
      <c r="E7" s="151"/>
      <c r="F7" s="151"/>
      <c r="G7" s="151"/>
      <c r="H7" s="152"/>
      <c r="I7" s="153"/>
      <c r="J7" s="151"/>
      <c r="K7" s="151"/>
      <c r="L7" s="151"/>
      <c r="M7" s="152"/>
      <c r="N7" s="153"/>
      <c r="O7" s="151"/>
      <c r="P7" s="151"/>
      <c r="Q7" s="151"/>
      <c r="R7" s="152"/>
      <c r="S7" s="153"/>
      <c r="T7" s="151"/>
      <c r="U7" s="151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54"/>
      <c r="E8" s="155"/>
      <c r="F8" s="155"/>
      <c r="G8" s="155"/>
      <c r="H8" s="156"/>
      <c r="I8" s="157"/>
      <c r="J8" s="155"/>
      <c r="K8" s="155"/>
      <c r="L8" s="155"/>
      <c r="M8" s="156"/>
      <c r="N8" s="157"/>
      <c r="O8" s="155"/>
      <c r="P8" s="155"/>
      <c r="Q8" s="155"/>
      <c r="R8" s="156"/>
      <c r="S8" s="157"/>
      <c r="T8" s="155"/>
      <c r="U8" s="155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54"/>
      <c r="E9" s="155"/>
      <c r="F9" s="155"/>
      <c r="G9" s="155"/>
      <c r="H9" s="156"/>
      <c r="I9" s="157"/>
      <c r="J9" s="155"/>
      <c r="K9" s="155"/>
      <c r="L9" s="155"/>
      <c r="M9" s="156"/>
      <c r="N9" s="157"/>
      <c r="O9" s="155"/>
      <c r="P9" s="155"/>
      <c r="Q9" s="155"/>
      <c r="R9" s="156"/>
      <c r="S9" s="157"/>
      <c r="T9" s="155"/>
      <c r="U9" s="155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54"/>
      <c r="E10" s="155"/>
      <c r="F10" s="155"/>
      <c r="G10" s="155"/>
      <c r="H10" s="156"/>
      <c r="I10" s="157"/>
      <c r="J10" s="155"/>
      <c r="K10" s="155"/>
      <c r="L10" s="155"/>
      <c r="M10" s="156"/>
      <c r="N10" s="157"/>
      <c r="O10" s="155"/>
      <c r="P10" s="155"/>
      <c r="Q10" s="155"/>
      <c r="R10" s="156"/>
      <c r="S10" s="157"/>
      <c r="T10" s="155"/>
      <c r="U10" s="155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54"/>
      <c r="E11" s="155"/>
      <c r="F11" s="155"/>
      <c r="G11" s="155"/>
      <c r="H11" s="156"/>
      <c r="I11" s="157"/>
      <c r="J11" s="155"/>
      <c r="K11" s="155"/>
      <c r="L11" s="155"/>
      <c r="M11" s="156"/>
      <c r="N11" s="157"/>
      <c r="O11" s="155"/>
      <c r="P11" s="155"/>
      <c r="Q11" s="155"/>
      <c r="R11" s="156"/>
      <c r="S11" s="157"/>
      <c r="T11" s="155"/>
      <c r="U11" s="155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54"/>
      <c r="E12" s="155"/>
      <c r="F12" s="155"/>
      <c r="G12" s="155"/>
      <c r="H12" s="156"/>
      <c r="I12" s="157"/>
      <c r="J12" s="155"/>
      <c r="K12" s="155"/>
      <c r="L12" s="155"/>
      <c r="M12" s="156"/>
      <c r="N12" s="157"/>
      <c r="O12" s="155"/>
      <c r="P12" s="155"/>
      <c r="Q12" s="155"/>
      <c r="R12" s="156"/>
      <c r="S12" s="157"/>
      <c r="T12" s="155"/>
      <c r="U12" s="155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54"/>
      <c r="E13" s="155"/>
      <c r="F13" s="155"/>
      <c r="G13" s="155"/>
      <c r="H13" s="156"/>
      <c r="I13" s="157"/>
      <c r="J13" s="155"/>
      <c r="K13" s="155"/>
      <c r="L13" s="155"/>
      <c r="M13" s="156"/>
      <c r="N13" s="157"/>
      <c r="O13" s="155"/>
      <c r="P13" s="155"/>
      <c r="Q13" s="155"/>
      <c r="R13" s="156"/>
      <c r="S13" s="157"/>
      <c r="T13" s="155"/>
      <c r="U13" s="155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54"/>
      <c r="E14" s="155"/>
      <c r="F14" s="155"/>
      <c r="G14" s="155"/>
      <c r="H14" s="156"/>
      <c r="I14" s="157"/>
      <c r="J14" s="155"/>
      <c r="K14" s="155"/>
      <c r="L14" s="155"/>
      <c r="M14" s="156"/>
      <c r="N14" s="157"/>
      <c r="O14" s="155"/>
      <c r="P14" s="155"/>
      <c r="Q14" s="155"/>
      <c r="R14" s="156"/>
      <c r="S14" s="157"/>
      <c r="T14" s="155"/>
      <c r="U14" s="155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54"/>
      <c r="E15" s="155"/>
      <c r="F15" s="155"/>
      <c r="G15" s="155"/>
      <c r="H15" s="156"/>
      <c r="I15" s="157"/>
      <c r="J15" s="155"/>
      <c r="K15" s="155"/>
      <c r="L15" s="155"/>
      <c r="M15" s="156"/>
      <c r="N15" s="157"/>
      <c r="O15" s="155"/>
      <c r="P15" s="155"/>
      <c r="Q15" s="155"/>
      <c r="R15" s="156"/>
      <c r="S15" s="157"/>
      <c r="T15" s="155"/>
      <c r="U15" s="155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54"/>
      <c r="E16" s="155"/>
      <c r="F16" s="155"/>
      <c r="G16" s="155"/>
      <c r="H16" s="156"/>
      <c r="I16" s="157"/>
      <c r="J16" s="155"/>
      <c r="K16" s="155"/>
      <c r="L16" s="155"/>
      <c r="M16" s="156"/>
      <c r="N16" s="157"/>
      <c r="O16" s="155"/>
      <c r="P16" s="155"/>
      <c r="Q16" s="155"/>
      <c r="R16" s="156"/>
      <c r="S16" s="157"/>
      <c r="T16" s="155"/>
      <c r="U16" s="155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54"/>
      <c r="E17" s="155"/>
      <c r="F17" s="155"/>
      <c r="G17" s="155"/>
      <c r="H17" s="156"/>
      <c r="I17" s="157"/>
      <c r="J17" s="155"/>
      <c r="K17" s="155"/>
      <c r="L17" s="155"/>
      <c r="M17" s="156"/>
      <c r="N17" s="157"/>
      <c r="O17" s="155"/>
      <c r="P17" s="155"/>
      <c r="Q17" s="155"/>
      <c r="R17" s="156"/>
      <c r="S17" s="157"/>
      <c r="T17" s="155"/>
      <c r="U17" s="155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54"/>
      <c r="E18" s="155"/>
      <c r="F18" s="155"/>
      <c r="G18" s="155"/>
      <c r="H18" s="156"/>
      <c r="I18" s="157"/>
      <c r="J18" s="155"/>
      <c r="K18" s="155"/>
      <c r="L18" s="155"/>
      <c r="M18" s="156"/>
      <c r="N18" s="157"/>
      <c r="O18" s="155"/>
      <c r="P18" s="155"/>
      <c r="Q18" s="155"/>
      <c r="R18" s="156"/>
      <c r="S18" s="157"/>
      <c r="T18" s="155"/>
      <c r="U18" s="155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54"/>
      <c r="E19" s="155"/>
      <c r="F19" s="155"/>
      <c r="G19" s="155"/>
      <c r="H19" s="156"/>
      <c r="I19" s="157"/>
      <c r="J19" s="155"/>
      <c r="K19" s="155"/>
      <c r="L19" s="155"/>
      <c r="M19" s="156"/>
      <c r="N19" s="157"/>
      <c r="O19" s="155"/>
      <c r="P19" s="155"/>
      <c r="Q19" s="155"/>
      <c r="R19" s="156"/>
      <c r="S19" s="157"/>
      <c r="T19" s="155"/>
      <c r="U19" s="155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54"/>
      <c r="E20" s="155"/>
      <c r="F20" s="155"/>
      <c r="G20" s="155"/>
      <c r="H20" s="156"/>
      <c r="I20" s="157"/>
      <c r="J20" s="155"/>
      <c r="K20" s="155"/>
      <c r="L20" s="155"/>
      <c r="M20" s="156"/>
      <c r="N20" s="157"/>
      <c r="O20" s="155"/>
      <c r="P20" s="155"/>
      <c r="Q20" s="155"/>
      <c r="R20" s="156"/>
      <c r="S20" s="157"/>
      <c r="T20" s="155"/>
      <c r="U20" s="155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54"/>
      <c r="E21" s="155"/>
      <c r="F21" s="155"/>
      <c r="G21" s="155"/>
      <c r="H21" s="156"/>
      <c r="I21" s="157"/>
      <c r="J21" s="155"/>
      <c r="K21" s="155"/>
      <c r="L21" s="155"/>
      <c r="M21" s="156"/>
      <c r="N21" s="157"/>
      <c r="O21" s="155"/>
      <c r="P21" s="155"/>
      <c r="Q21" s="155"/>
      <c r="R21" s="156"/>
      <c r="S21" s="157"/>
      <c r="T21" s="155"/>
      <c r="U21" s="155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54"/>
      <c r="E22" s="155"/>
      <c r="F22" s="155"/>
      <c r="G22" s="155"/>
      <c r="H22" s="156"/>
      <c r="I22" s="157"/>
      <c r="J22" s="155"/>
      <c r="K22" s="155"/>
      <c r="L22" s="155"/>
      <c r="M22" s="156"/>
      <c r="N22" s="157"/>
      <c r="O22" s="155"/>
      <c r="P22" s="155"/>
      <c r="Q22" s="155"/>
      <c r="R22" s="156"/>
      <c r="S22" s="157"/>
      <c r="T22" s="155"/>
      <c r="U22" s="155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54"/>
      <c r="E23" s="155"/>
      <c r="F23" s="155"/>
      <c r="G23" s="155"/>
      <c r="H23" s="156"/>
      <c r="I23" s="157"/>
      <c r="J23" s="155"/>
      <c r="K23" s="155"/>
      <c r="L23" s="155"/>
      <c r="M23" s="156"/>
      <c r="N23" s="157"/>
      <c r="O23" s="155"/>
      <c r="P23" s="155"/>
      <c r="Q23" s="155"/>
      <c r="R23" s="156"/>
      <c r="S23" s="157"/>
      <c r="T23" s="155"/>
      <c r="U23" s="155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8"/>
      <c r="E24" s="131"/>
      <c r="F24" s="131"/>
      <c r="G24" s="131"/>
      <c r="H24" s="132"/>
      <c r="I24" s="130"/>
      <c r="J24" s="131"/>
      <c r="K24" s="131"/>
      <c r="L24" s="131"/>
      <c r="M24" s="132"/>
      <c r="N24" s="130"/>
      <c r="O24" s="131"/>
      <c r="P24" s="131"/>
      <c r="Q24" s="131"/>
      <c r="R24" s="132"/>
      <c r="S24" s="130"/>
      <c r="T24" s="131"/>
      <c r="U24" s="131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0"/>
      <c r="E25" s="131"/>
      <c r="F25" s="131"/>
      <c r="G25" s="131"/>
      <c r="H25" s="132"/>
      <c r="I25" s="130"/>
      <c r="J25" s="131"/>
      <c r="K25" s="131"/>
      <c r="L25" s="131"/>
      <c r="M25" s="132"/>
      <c r="N25" s="130"/>
      <c r="O25" s="131"/>
      <c r="P25" s="131"/>
      <c r="Q25" s="131"/>
      <c r="R25" s="132"/>
      <c r="S25" s="130"/>
      <c r="T25" s="131"/>
      <c r="U25" s="131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0"/>
      <c r="E26" s="131"/>
      <c r="F26" s="131"/>
      <c r="G26" s="131"/>
      <c r="H26" s="132"/>
      <c r="I26" s="130"/>
      <c r="J26" s="131"/>
      <c r="K26" s="131"/>
      <c r="L26" s="131"/>
      <c r="M26" s="132"/>
      <c r="N26" s="130"/>
      <c r="O26" s="131"/>
      <c r="P26" s="131"/>
      <c r="Q26" s="131"/>
      <c r="R26" s="132"/>
      <c r="S26" s="130"/>
      <c r="T26" s="131"/>
      <c r="U26" s="131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0"/>
      <c r="E27" s="131"/>
      <c r="F27" s="131"/>
      <c r="G27" s="131"/>
      <c r="H27" s="132"/>
      <c r="I27" s="130"/>
      <c r="J27" s="131"/>
      <c r="K27" s="131"/>
      <c r="L27" s="131"/>
      <c r="M27" s="132"/>
      <c r="N27" s="130"/>
      <c r="O27" s="131"/>
      <c r="P27" s="131"/>
      <c r="Q27" s="131"/>
      <c r="R27" s="132"/>
      <c r="S27" s="130"/>
      <c r="T27" s="131"/>
      <c r="U27" s="131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0"/>
      <c r="E28" s="131"/>
      <c r="F28" s="131"/>
      <c r="G28" s="131"/>
      <c r="H28" s="132"/>
      <c r="I28" s="130"/>
      <c r="J28" s="131"/>
      <c r="K28" s="131"/>
      <c r="L28" s="131"/>
      <c r="M28" s="132"/>
      <c r="N28" s="130"/>
      <c r="O28" s="131"/>
      <c r="P28" s="131"/>
      <c r="Q28" s="131"/>
      <c r="R28" s="132"/>
      <c r="S28" s="130"/>
      <c r="T28" s="131"/>
      <c r="U28" s="131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3"/>
      <c r="F29" s="133"/>
      <c r="G29" s="133"/>
      <c r="H29" s="134"/>
      <c r="I29" s="189"/>
      <c r="J29" s="133"/>
      <c r="K29" s="133"/>
      <c r="L29" s="133"/>
      <c r="M29" s="134"/>
      <c r="N29" s="189"/>
      <c r="O29" s="133"/>
      <c r="P29" s="133"/>
      <c r="Q29" s="133"/>
      <c r="R29" s="134"/>
      <c r="S29" s="189"/>
      <c r="T29" s="133"/>
      <c r="U29" s="133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B26:C26"/>
    <mergeCell ref="N4:O4"/>
    <mergeCell ref="L4:M4"/>
    <mergeCell ref="B24:C24"/>
    <mergeCell ref="N5:R5"/>
    <mergeCell ref="B25:C25"/>
    <mergeCell ref="A2:A4"/>
    <mergeCell ref="D3:U3"/>
    <mergeCell ref="I4:J4"/>
    <mergeCell ref="G4:H4"/>
    <mergeCell ref="V2:W3"/>
    <mergeCell ref="D5:H5"/>
    <mergeCell ref="N30:P31"/>
    <mergeCell ref="L31:M31"/>
    <mergeCell ref="S30:U31"/>
    <mergeCell ref="G31:H31"/>
    <mergeCell ref="A30:A31"/>
    <mergeCell ref="A5:A6"/>
    <mergeCell ref="G30:H30"/>
    <mergeCell ref="B29:C29"/>
    <mergeCell ref="B27:C27"/>
    <mergeCell ref="B28:C28"/>
    <mergeCell ref="Z1:AC4"/>
    <mergeCell ref="Y1:Y4"/>
    <mergeCell ref="D2:U2"/>
    <mergeCell ref="S5:W5"/>
    <mergeCell ref="D4:E4"/>
    <mergeCell ref="V4:W4"/>
    <mergeCell ref="S4:T4"/>
    <mergeCell ref="A1:X1"/>
    <mergeCell ref="Q4:R4"/>
    <mergeCell ref="I5:M5"/>
    <mergeCell ref="A37:X37"/>
    <mergeCell ref="A33:X33"/>
    <mergeCell ref="W34:X36"/>
    <mergeCell ref="A34:A36"/>
    <mergeCell ref="B34:C34"/>
    <mergeCell ref="B35:C35"/>
    <mergeCell ref="B36:C36"/>
    <mergeCell ref="U36:V36"/>
    <mergeCell ref="U35:V35"/>
    <mergeCell ref="U34:V34"/>
    <mergeCell ref="A32:X32"/>
    <mergeCell ref="V30:W30"/>
    <mergeCell ref="V31:W31"/>
    <mergeCell ref="Q30:R30"/>
    <mergeCell ref="B30:B31"/>
    <mergeCell ref="Q31:R31"/>
    <mergeCell ref="L30:M30"/>
    <mergeCell ref="X2:X31"/>
    <mergeCell ref="D30:F31"/>
    <mergeCell ref="I30:K31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Results'!B8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Results'!$C$8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0"/>
      <c r="E7" s="151"/>
      <c r="F7" s="151"/>
      <c r="G7" s="151"/>
      <c r="H7" s="152"/>
      <c r="I7" s="153"/>
      <c r="J7" s="151"/>
      <c r="K7" s="151"/>
      <c r="L7" s="151"/>
      <c r="M7" s="152"/>
      <c r="N7" s="153"/>
      <c r="O7" s="151"/>
      <c r="P7" s="151"/>
      <c r="Q7" s="151"/>
      <c r="R7" s="152"/>
      <c r="S7" s="153"/>
      <c r="T7" s="151"/>
      <c r="U7" s="151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54"/>
      <c r="E8" s="155"/>
      <c r="F8" s="155"/>
      <c r="G8" s="155"/>
      <c r="H8" s="156"/>
      <c r="I8" s="157"/>
      <c r="J8" s="155"/>
      <c r="K8" s="155"/>
      <c r="L8" s="155"/>
      <c r="M8" s="156"/>
      <c r="N8" s="157"/>
      <c r="O8" s="155"/>
      <c r="P8" s="155"/>
      <c r="Q8" s="155"/>
      <c r="R8" s="156"/>
      <c r="S8" s="157"/>
      <c r="T8" s="155"/>
      <c r="U8" s="155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54"/>
      <c r="E9" s="155"/>
      <c r="F9" s="155"/>
      <c r="G9" s="155"/>
      <c r="H9" s="156"/>
      <c r="I9" s="157"/>
      <c r="J9" s="155"/>
      <c r="K9" s="155"/>
      <c r="L9" s="155"/>
      <c r="M9" s="156"/>
      <c r="N9" s="157"/>
      <c r="O9" s="155"/>
      <c r="P9" s="155"/>
      <c r="Q9" s="155"/>
      <c r="R9" s="156"/>
      <c r="S9" s="157"/>
      <c r="T9" s="155"/>
      <c r="U9" s="155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54"/>
      <c r="E10" s="155"/>
      <c r="F10" s="155"/>
      <c r="G10" s="155"/>
      <c r="H10" s="156"/>
      <c r="I10" s="157"/>
      <c r="J10" s="155"/>
      <c r="K10" s="155"/>
      <c r="L10" s="155"/>
      <c r="M10" s="156"/>
      <c r="N10" s="157"/>
      <c r="O10" s="155"/>
      <c r="P10" s="155"/>
      <c r="Q10" s="155"/>
      <c r="R10" s="156"/>
      <c r="S10" s="157"/>
      <c r="T10" s="155"/>
      <c r="U10" s="155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54"/>
      <c r="E11" s="155"/>
      <c r="F11" s="155"/>
      <c r="G11" s="155"/>
      <c r="H11" s="156"/>
      <c r="I11" s="157"/>
      <c r="J11" s="155"/>
      <c r="K11" s="155"/>
      <c r="L11" s="155"/>
      <c r="M11" s="156"/>
      <c r="N11" s="157"/>
      <c r="O11" s="155"/>
      <c r="P11" s="155"/>
      <c r="Q11" s="155"/>
      <c r="R11" s="156"/>
      <c r="S11" s="157"/>
      <c r="T11" s="155"/>
      <c r="U11" s="155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54"/>
      <c r="E12" s="155"/>
      <c r="F12" s="155"/>
      <c r="G12" s="155"/>
      <c r="H12" s="156"/>
      <c r="I12" s="157"/>
      <c r="J12" s="155"/>
      <c r="K12" s="155"/>
      <c r="L12" s="155"/>
      <c r="M12" s="156"/>
      <c r="N12" s="157"/>
      <c r="O12" s="155"/>
      <c r="P12" s="155"/>
      <c r="Q12" s="155"/>
      <c r="R12" s="156"/>
      <c r="S12" s="157"/>
      <c r="T12" s="155"/>
      <c r="U12" s="155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54"/>
      <c r="E13" s="155"/>
      <c r="F13" s="155"/>
      <c r="G13" s="155"/>
      <c r="H13" s="156"/>
      <c r="I13" s="157"/>
      <c r="J13" s="155"/>
      <c r="K13" s="155"/>
      <c r="L13" s="155"/>
      <c r="M13" s="156"/>
      <c r="N13" s="157"/>
      <c r="O13" s="155"/>
      <c r="P13" s="155"/>
      <c r="Q13" s="155"/>
      <c r="R13" s="156"/>
      <c r="S13" s="157"/>
      <c r="T13" s="155"/>
      <c r="U13" s="155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54"/>
      <c r="E14" s="155"/>
      <c r="F14" s="155"/>
      <c r="G14" s="155"/>
      <c r="H14" s="156"/>
      <c r="I14" s="157"/>
      <c r="J14" s="155"/>
      <c r="K14" s="155"/>
      <c r="L14" s="155"/>
      <c r="M14" s="156"/>
      <c r="N14" s="157"/>
      <c r="O14" s="155"/>
      <c r="P14" s="155"/>
      <c r="Q14" s="155"/>
      <c r="R14" s="156"/>
      <c r="S14" s="157"/>
      <c r="T14" s="155"/>
      <c r="U14" s="155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54"/>
      <c r="E15" s="155"/>
      <c r="F15" s="155"/>
      <c r="G15" s="155"/>
      <c r="H15" s="156"/>
      <c r="I15" s="157"/>
      <c r="J15" s="155"/>
      <c r="K15" s="155"/>
      <c r="L15" s="155"/>
      <c r="M15" s="156"/>
      <c r="N15" s="157"/>
      <c r="O15" s="155"/>
      <c r="P15" s="155"/>
      <c r="Q15" s="155"/>
      <c r="R15" s="156"/>
      <c r="S15" s="157"/>
      <c r="T15" s="155"/>
      <c r="U15" s="155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54"/>
      <c r="E16" s="155"/>
      <c r="F16" s="155"/>
      <c r="G16" s="155"/>
      <c r="H16" s="156"/>
      <c r="I16" s="157"/>
      <c r="J16" s="155"/>
      <c r="K16" s="155"/>
      <c r="L16" s="155"/>
      <c r="M16" s="156"/>
      <c r="N16" s="157"/>
      <c r="O16" s="155"/>
      <c r="P16" s="155"/>
      <c r="Q16" s="155"/>
      <c r="R16" s="156"/>
      <c r="S16" s="157"/>
      <c r="T16" s="155"/>
      <c r="U16" s="155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54"/>
      <c r="E17" s="155"/>
      <c r="F17" s="155"/>
      <c r="G17" s="155"/>
      <c r="H17" s="156"/>
      <c r="I17" s="157"/>
      <c r="J17" s="155"/>
      <c r="K17" s="155"/>
      <c r="L17" s="155"/>
      <c r="M17" s="156"/>
      <c r="N17" s="157"/>
      <c r="O17" s="155"/>
      <c r="P17" s="155"/>
      <c r="Q17" s="155"/>
      <c r="R17" s="156"/>
      <c r="S17" s="157"/>
      <c r="T17" s="155"/>
      <c r="U17" s="155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54"/>
      <c r="E18" s="155"/>
      <c r="F18" s="155"/>
      <c r="G18" s="155"/>
      <c r="H18" s="156"/>
      <c r="I18" s="157"/>
      <c r="J18" s="155"/>
      <c r="K18" s="155"/>
      <c r="L18" s="155"/>
      <c r="M18" s="156"/>
      <c r="N18" s="157"/>
      <c r="O18" s="155"/>
      <c r="P18" s="155"/>
      <c r="Q18" s="155"/>
      <c r="R18" s="156"/>
      <c r="S18" s="157"/>
      <c r="T18" s="155"/>
      <c r="U18" s="155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54"/>
      <c r="E19" s="155"/>
      <c r="F19" s="155"/>
      <c r="G19" s="155"/>
      <c r="H19" s="156"/>
      <c r="I19" s="157"/>
      <c r="J19" s="155"/>
      <c r="K19" s="155"/>
      <c r="L19" s="155"/>
      <c r="M19" s="156"/>
      <c r="N19" s="157"/>
      <c r="O19" s="155"/>
      <c r="P19" s="155"/>
      <c r="Q19" s="155"/>
      <c r="R19" s="156"/>
      <c r="S19" s="157"/>
      <c r="T19" s="155"/>
      <c r="U19" s="155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54"/>
      <c r="E20" s="155"/>
      <c r="F20" s="155"/>
      <c r="G20" s="155"/>
      <c r="H20" s="156"/>
      <c r="I20" s="157"/>
      <c r="J20" s="155"/>
      <c r="K20" s="155"/>
      <c r="L20" s="155"/>
      <c r="M20" s="156"/>
      <c r="N20" s="157"/>
      <c r="O20" s="155"/>
      <c r="P20" s="155"/>
      <c r="Q20" s="155"/>
      <c r="R20" s="156"/>
      <c r="S20" s="157"/>
      <c r="T20" s="155"/>
      <c r="U20" s="155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54"/>
      <c r="E21" s="155"/>
      <c r="F21" s="155"/>
      <c r="G21" s="155"/>
      <c r="H21" s="156"/>
      <c r="I21" s="157"/>
      <c r="J21" s="155"/>
      <c r="K21" s="155"/>
      <c r="L21" s="155"/>
      <c r="M21" s="156"/>
      <c r="N21" s="157"/>
      <c r="O21" s="155"/>
      <c r="P21" s="155"/>
      <c r="Q21" s="155"/>
      <c r="R21" s="156"/>
      <c r="S21" s="157"/>
      <c r="T21" s="155"/>
      <c r="U21" s="155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54"/>
      <c r="E22" s="155"/>
      <c r="F22" s="155"/>
      <c r="G22" s="155"/>
      <c r="H22" s="156"/>
      <c r="I22" s="157"/>
      <c r="J22" s="155"/>
      <c r="K22" s="155"/>
      <c r="L22" s="155"/>
      <c r="M22" s="156"/>
      <c r="N22" s="157"/>
      <c r="O22" s="155"/>
      <c r="P22" s="155"/>
      <c r="Q22" s="155"/>
      <c r="R22" s="156"/>
      <c r="S22" s="157"/>
      <c r="T22" s="155"/>
      <c r="U22" s="155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54"/>
      <c r="E23" s="155"/>
      <c r="F23" s="155"/>
      <c r="G23" s="155"/>
      <c r="H23" s="156"/>
      <c r="I23" s="157"/>
      <c r="J23" s="155"/>
      <c r="K23" s="155"/>
      <c r="L23" s="155"/>
      <c r="M23" s="156"/>
      <c r="N23" s="157"/>
      <c r="O23" s="155"/>
      <c r="P23" s="155"/>
      <c r="Q23" s="155"/>
      <c r="R23" s="156"/>
      <c r="S23" s="157"/>
      <c r="T23" s="155"/>
      <c r="U23" s="155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8"/>
      <c r="E24" s="131"/>
      <c r="F24" s="131"/>
      <c r="G24" s="131"/>
      <c r="H24" s="132"/>
      <c r="I24" s="130"/>
      <c r="J24" s="131"/>
      <c r="K24" s="131"/>
      <c r="L24" s="131"/>
      <c r="M24" s="132"/>
      <c r="N24" s="130"/>
      <c r="O24" s="131"/>
      <c r="P24" s="131"/>
      <c r="Q24" s="131"/>
      <c r="R24" s="132"/>
      <c r="S24" s="130"/>
      <c r="T24" s="131"/>
      <c r="U24" s="131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0"/>
      <c r="E25" s="131"/>
      <c r="F25" s="131"/>
      <c r="G25" s="131"/>
      <c r="H25" s="132"/>
      <c r="I25" s="130"/>
      <c r="J25" s="131"/>
      <c r="K25" s="131"/>
      <c r="L25" s="131"/>
      <c r="M25" s="132"/>
      <c r="N25" s="130"/>
      <c r="O25" s="131"/>
      <c r="P25" s="131"/>
      <c r="Q25" s="131"/>
      <c r="R25" s="132"/>
      <c r="S25" s="130"/>
      <c r="T25" s="131"/>
      <c r="U25" s="131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0"/>
      <c r="E26" s="131"/>
      <c r="F26" s="131"/>
      <c r="G26" s="131"/>
      <c r="H26" s="132"/>
      <c r="I26" s="130"/>
      <c r="J26" s="131"/>
      <c r="K26" s="131"/>
      <c r="L26" s="131"/>
      <c r="M26" s="132"/>
      <c r="N26" s="130"/>
      <c r="O26" s="131"/>
      <c r="P26" s="131"/>
      <c r="Q26" s="131"/>
      <c r="R26" s="132"/>
      <c r="S26" s="130"/>
      <c r="T26" s="131"/>
      <c r="U26" s="131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0"/>
      <c r="E27" s="131"/>
      <c r="F27" s="131"/>
      <c r="G27" s="131"/>
      <c r="H27" s="132"/>
      <c r="I27" s="130"/>
      <c r="J27" s="131"/>
      <c r="K27" s="131"/>
      <c r="L27" s="131"/>
      <c r="M27" s="132"/>
      <c r="N27" s="130"/>
      <c r="O27" s="131"/>
      <c r="P27" s="131"/>
      <c r="Q27" s="131"/>
      <c r="R27" s="132"/>
      <c r="S27" s="130"/>
      <c r="T27" s="131"/>
      <c r="U27" s="131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0"/>
      <c r="E28" s="131"/>
      <c r="F28" s="131"/>
      <c r="G28" s="131"/>
      <c r="H28" s="132"/>
      <c r="I28" s="130"/>
      <c r="J28" s="131"/>
      <c r="K28" s="131"/>
      <c r="L28" s="131"/>
      <c r="M28" s="132"/>
      <c r="N28" s="130"/>
      <c r="O28" s="131"/>
      <c r="P28" s="131"/>
      <c r="Q28" s="131"/>
      <c r="R28" s="132"/>
      <c r="S28" s="130"/>
      <c r="T28" s="131"/>
      <c r="U28" s="131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3"/>
      <c r="F29" s="133"/>
      <c r="G29" s="133"/>
      <c r="H29" s="134"/>
      <c r="I29" s="189"/>
      <c r="J29" s="133"/>
      <c r="K29" s="133"/>
      <c r="L29" s="133"/>
      <c r="M29" s="134"/>
      <c r="N29" s="189"/>
      <c r="O29" s="133"/>
      <c r="P29" s="133"/>
      <c r="Q29" s="133"/>
      <c r="R29" s="134"/>
      <c r="S29" s="189"/>
      <c r="T29" s="133"/>
      <c r="U29" s="133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V4:W4"/>
    <mergeCell ref="I4:J4"/>
    <mergeCell ref="G4:H4"/>
    <mergeCell ref="G31:H31"/>
    <mergeCell ref="B30:B31"/>
    <mergeCell ref="Q31:R31"/>
    <mergeCell ref="L30:M30"/>
    <mergeCell ref="B24:C24"/>
    <mergeCell ref="B29:C29"/>
    <mergeCell ref="Q30:R30"/>
    <mergeCell ref="B25:C25"/>
    <mergeCell ref="B26:C26"/>
    <mergeCell ref="A5:A6"/>
    <mergeCell ref="B27:C27"/>
    <mergeCell ref="B28:C28"/>
    <mergeCell ref="V2:W3"/>
    <mergeCell ref="D5:H5"/>
    <mergeCell ref="I5:M5"/>
    <mergeCell ref="N5:R5"/>
    <mergeCell ref="S5:W5"/>
    <mergeCell ref="D4:E4"/>
    <mergeCell ref="N4:O4"/>
    <mergeCell ref="A30:A31"/>
    <mergeCell ref="A2:A4"/>
    <mergeCell ref="A1:X1"/>
    <mergeCell ref="L31:M31"/>
    <mergeCell ref="L4:M4"/>
    <mergeCell ref="Q4:R4"/>
    <mergeCell ref="S4:T4"/>
    <mergeCell ref="D3:U3"/>
    <mergeCell ref="X2:X31"/>
    <mergeCell ref="D30:F31"/>
    <mergeCell ref="U34:V34"/>
    <mergeCell ref="B36:C36"/>
    <mergeCell ref="G30:H30"/>
    <mergeCell ref="S30:U31"/>
    <mergeCell ref="Z1:AC4"/>
    <mergeCell ref="Y1:Y4"/>
    <mergeCell ref="A32:X32"/>
    <mergeCell ref="I30:K31"/>
    <mergeCell ref="V30:W30"/>
    <mergeCell ref="V31:W31"/>
    <mergeCell ref="B34:C34"/>
    <mergeCell ref="B35:C35"/>
    <mergeCell ref="N30:P31"/>
    <mergeCell ref="D2:U2"/>
    <mergeCell ref="A37:X37"/>
    <mergeCell ref="A33:X33"/>
    <mergeCell ref="W34:X36"/>
    <mergeCell ref="A34:A36"/>
    <mergeCell ref="U36:V36"/>
    <mergeCell ref="U35:V35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Results'!B9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67" t="s">
        <v>59</v>
      </c>
      <c r="W2" s="268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Results'!$C$9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9"/>
      <c r="W3" s="270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0"/>
      <c r="E7" s="151"/>
      <c r="F7" s="151"/>
      <c r="G7" s="151"/>
      <c r="H7" s="152"/>
      <c r="I7" s="153"/>
      <c r="J7" s="151"/>
      <c r="K7" s="151"/>
      <c r="L7" s="151"/>
      <c r="M7" s="152"/>
      <c r="N7" s="153"/>
      <c r="O7" s="151"/>
      <c r="P7" s="151"/>
      <c r="Q7" s="151"/>
      <c r="R7" s="152"/>
      <c r="S7" s="153"/>
      <c r="T7" s="151"/>
      <c r="U7" s="151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54"/>
      <c r="E8" s="155"/>
      <c r="F8" s="155"/>
      <c r="G8" s="155"/>
      <c r="H8" s="156"/>
      <c r="I8" s="157"/>
      <c r="J8" s="155"/>
      <c r="K8" s="155"/>
      <c r="L8" s="155"/>
      <c r="M8" s="156"/>
      <c r="N8" s="157"/>
      <c r="O8" s="155"/>
      <c r="P8" s="155"/>
      <c r="Q8" s="155"/>
      <c r="R8" s="156"/>
      <c r="S8" s="157"/>
      <c r="T8" s="155"/>
      <c r="U8" s="155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54"/>
      <c r="E9" s="155"/>
      <c r="F9" s="155"/>
      <c r="G9" s="155"/>
      <c r="H9" s="156"/>
      <c r="I9" s="157"/>
      <c r="J9" s="155"/>
      <c r="K9" s="155"/>
      <c r="L9" s="155"/>
      <c r="M9" s="156"/>
      <c r="N9" s="157"/>
      <c r="O9" s="155"/>
      <c r="P9" s="155"/>
      <c r="Q9" s="155"/>
      <c r="R9" s="156"/>
      <c r="S9" s="157"/>
      <c r="T9" s="155"/>
      <c r="U9" s="155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54"/>
      <c r="E10" s="155"/>
      <c r="F10" s="155"/>
      <c r="G10" s="155"/>
      <c r="H10" s="156"/>
      <c r="I10" s="157"/>
      <c r="J10" s="155"/>
      <c r="K10" s="155"/>
      <c r="L10" s="155"/>
      <c r="M10" s="156"/>
      <c r="N10" s="157"/>
      <c r="O10" s="155"/>
      <c r="P10" s="155"/>
      <c r="Q10" s="155"/>
      <c r="R10" s="156"/>
      <c r="S10" s="157"/>
      <c r="T10" s="155"/>
      <c r="U10" s="155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54"/>
      <c r="E11" s="155"/>
      <c r="F11" s="155"/>
      <c r="G11" s="155"/>
      <c r="H11" s="156"/>
      <c r="I11" s="157"/>
      <c r="J11" s="155"/>
      <c r="K11" s="155"/>
      <c r="L11" s="155"/>
      <c r="M11" s="156"/>
      <c r="N11" s="157"/>
      <c r="O11" s="155"/>
      <c r="P11" s="155"/>
      <c r="Q11" s="155"/>
      <c r="R11" s="156"/>
      <c r="S11" s="157"/>
      <c r="T11" s="155"/>
      <c r="U11" s="155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54"/>
      <c r="E12" s="155"/>
      <c r="F12" s="155"/>
      <c r="G12" s="155"/>
      <c r="H12" s="156"/>
      <c r="I12" s="157"/>
      <c r="J12" s="155"/>
      <c r="K12" s="155"/>
      <c r="L12" s="155"/>
      <c r="M12" s="156"/>
      <c r="N12" s="157"/>
      <c r="O12" s="155"/>
      <c r="P12" s="155"/>
      <c r="Q12" s="155"/>
      <c r="R12" s="156"/>
      <c r="S12" s="157"/>
      <c r="T12" s="155"/>
      <c r="U12" s="155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54"/>
      <c r="E13" s="155"/>
      <c r="F13" s="155"/>
      <c r="G13" s="155"/>
      <c r="H13" s="156"/>
      <c r="I13" s="157"/>
      <c r="J13" s="155"/>
      <c r="K13" s="155"/>
      <c r="L13" s="155"/>
      <c r="M13" s="156"/>
      <c r="N13" s="157"/>
      <c r="O13" s="155"/>
      <c r="P13" s="155"/>
      <c r="Q13" s="155"/>
      <c r="R13" s="156"/>
      <c r="S13" s="157"/>
      <c r="T13" s="155"/>
      <c r="U13" s="155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54"/>
      <c r="E14" s="155"/>
      <c r="F14" s="155"/>
      <c r="G14" s="155"/>
      <c r="H14" s="156"/>
      <c r="I14" s="157"/>
      <c r="J14" s="155"/>
      <c r="K14" s="155"/>
      <c r="L14" s="155"/>
      <c r="M14" s="156"/>
      <c r="N14" s="157"/>
      <c r="O14" s="155"/>
      <c r="P14" s="155"/>
      <c r="Q14" s="155"/>
      <c r="R14" s="156"/>
      <c r="S14" s="157"/>
      <c r="T14" s="155"/>
      <c r="U14" s="155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54"/>
      <c r="E15" s="155"/>
      <c r="F15" s="155"/>
      <c r="G15" s="155"/>
      <c r="H15" s="156"/>
      <c r="I15" s="157"/>
      <c r="J15" s="155"/>
      <c r="K15" s="155"/>
      <c r="L15" s="155"/>
      <c r="M15" s="156"/>
      <c r="N15" s="157"/>
      <c r="O15" s="155"/>
      <c r="P15" s="155"/>
      <c r="Q15" s="155"/>
      <c r="R15" s="156"/>
      <c r="S15" s="157"/>
      <c r="T15" s="155"/>
      <c r="U15" s="155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54"/>
      <c r="E16" s="155"/>
      <c r="F16" s="155"/>
      <c r="G16" s="155"/>
      <c r="H16" s="156"/>
      <c r="I16" s="157"/>
      <c r="J16" s="155"/>
      <c r="K16" s="155"/>
      <c r="L16" s="155"/>
      <c r="M16" s="156"/>
      <c r="N16" s="157"/>
      <c r="O16" s="155"/>
      <c r="P16" s="155"/>
      <c r="Q16" s="155"/>
      <c r="R16" s="156"/>
      <c r="S16" s="157"/>
      <c r="T16" s="155"/>
      <c r="U16" s="155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54"/>
      <c r="E17" s="155"/>
      <c r="F17" s="155"/>
      <c r="G17" s="155"/>
      <c r="H17" s="156"/>
      <c r="I17" s="157"/>
      <c r="J17" s="155"/>
      <c r="K17" s="155"/>
      <c r="L17" s="155"/>
      <c r="M17" s="156"/>
      <c r="N17" s="157"/>
      <c r="O17" s="155"/>
      <c r="P17" s="155"/>
      <c r="Q17" s="155"/>
      <c r="R17" s="156"/>
      <c r="S17" s="157"/>
      <c r="T17" s="155"/>
      <c r="U17" s="155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54"/>
      <c r="E18" s="155"/>
      <c r="F18" s="155"/>
      <c r="G18" s="155"/>
      <c r="H18" s="156"/>
      <c r="I18" s="157"/>
      <c r="J18" s="155"/>
      <c r="K18" s="155"/>
      <c r="L18" s="155"/>
      <c r="M18" s="156"/>
      <c r="N18" s="157"/>
      <c r="O18" s="155"/>
      <c r="P18" s="155"/>
      <c r="Q18" s="155"/>
      <c r="R18" s="156"/>
      <c r="S18" s="157"/>
      <c r="T18" s="155"/>
      <c r="U18" s="155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54"/>
      <c r="E19" s="155"/>
      <c r="F19" s="155"/>
      <c r="G19" s="155"/>
      <c r="H19" s="156"/>
      <c r="I19" s="157"/>
      <c r="J19" s="155"/>
      <c r="K19" s="155"/>
      <c r="L19" s="155"/>
      <c r="M19" s="156"/>
      <c r="N19" s="157"/>
      <c r="O19" s="155"/>
      <c r="P19" s="155"/>
      <c r="Q19" s="155"/>
      <c r="R19" s="156"/>
      <c r="S19" s="157"/>
      <c r="T19" s="155"/>
      <c r="U19" s="155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54"/>
      <c r="E20" s="155"/>
      <c r="F20" s="155"/>
      <c r="G20" s="155"/>
      <c r="H20" s="156"/>
      <c r="I20" s="157"/>
      <c r="J20" s="155"/>
      <c r="K20" s="155"/>
      <c r="L20" s="155"/>
      <c r="M20" s="156"/>
      <c r="N20" s="157"/>
      <c r="O20" s="155"/>
      <c r="P20" s="155"/>
      <c r="Q20" s="155"/>
      <c r="R20" s="156"/>
      <c r="S20" s="157"/>
      <c r="T20" s="155"/>
      <c r="U20" s="155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54"/>
      <c r="E21" s="155"/>
      <c r="F21" s="155"/>
      <c r="G21" s="155"/>
      <c r="H21" s="156"/>
      <c r="I21" s="157"/>
      <c r="J21" s="155"/>
      <c r="K21" s="155"/>
      <c r="L21" s="155"/>
      <c r="M21" s="156"/>
      <c r="N21" s="157"/>
      <c r="O21" s="155"/>
      <c r="P21" s="155"/>
      <c r="Q21" s="155"/>
      <c r="R21" s="156"/>
      <c r="S21" s="157"/>
      <c r="T21" s="155"/>
      <c r="U21" s="155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54"/>
      <c r="E22" s="155"/>
      <c r="F22" s="155"/>
      <c r="G22" s="155"/>
      <c r="H22" s="156"/>
      <c r="I22" s="157"/>
      <c r="J22" s="155"/>
      <c r="K22" s="155"/>
      <c r="L22" s="155"/>
      <c r="M22" s="156"/>
      <c r="N22" s="157"/>
      <c r="O22" s="155"/>
      <c r="P22" s="155"/>
      <c r="Q22" s="155"/>
      <c r="R22" s="156"/>
      <c r="S22" s="157"/>
      <c r="T22" s="155"/>
      <c r="U22" s="155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54"/>
      <c r="E23" s="155"/>
      <c r="F23" s="155"/>
      <c r="G23" s="155"/>
      <c r="H23" s="156"/>
      <c r="I23" s="157"/>
      <c r="J23" s="155"/>
      <c r="K23" s="155"/>
      <c r="L23" s="155"/>
      <c r="M23" s="156"/>
      <c r="N23" s="157"/>
      <c r="O23" s="155"/>
      <c r="P23" s="155"/>
      <c r="Q23" s="155"/>
      <c r="R23" s="156"/>
      <c r="S23" s="157"/>
      <c r="T23" s="155"/>
      <c r="U23" s="155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8"/>
      <c r="E24" s="131"/>
      <c r="F24" s="131"/>
      <c r="G24" s="131"/>
      <c r="H24" s="132"/>
      <c r="I24" s="130"/>
      <c r="J24" s="131"/>
      <c r="K24" s="131"/>
      <c r="L24" s="131"/>
      <c r="M24" s="132"/>
      <c r="N24" s="130"/>
      <c r="O24" s="131"/>
      <c r="P24" s="131"/>
      <c r="Q24" s="131"/>
      <c r="R24" s="132"/>
      <c r="S24" s="130"/>
      <c r="T24" s="131"/>
      <c r="U24" s="131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0"/>
      <c r="E25" s="131"/>
      <c r="F25" s="131"/>
      <c r="G25" s="131"/>
      <c r="H25" s="132"/>
      <c r="I25" s="130"/>
      <c r="J25" s="131"/>
      <c r="K25" s="131"/>
      <c r="L25" s="131"/>
      <c r="M25" s="132"/>
      <c r="N25" s="130"/>
      <c r="O25" s="131"/>
      <c r="P25" s="131"/>
      <c r="Q25" s="131"/>
      <c r="R25" s="132"/>
      <c r="S25" s="130"/>
      <c r="T25" s="131"/>
      <c r="U25" s="131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0"/>
      <c r="E26" s="131"/>
      <c r="F26" s="131"/>
      <c r="G26" s="131"/>
      <c r="H26" s="132"/>
      <c r="I26" s="130"/>
      <c r="J26" s="131"/>
      <c r="K26" s="131"/>
      <c r="L26" s="131"/>
      <c r="M26" s="132"/>
      <c r="N26" s="130"/>
      <c r="O26" s="131"/>
      <c r="P26" s="131"/>
      <c r="Q26" s="131"/>
      <c r="R26" s="132"/>
      <c r="S26" s="130"/>
      <c r="T26" s="131"/>
      <c r="U26" s="131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0"/>
      <c r="E27" s="131"/>
      <c r="F27" s="131"/>
      <c r="G27" s="131"/>
      <c r="H27" s="132"/>
      <c r="I27" s="130"/>
      <c r="J27" s="131"/>
      <c r="K27" s="131"/>
      <c r="L27" s="131"/>
      <c r="M27" s="132"/>
      <c r="N27" s="130"/>
      <c r="O27" s="131"/>
      <c r="P27" s="131"/>
      <c r="Q27" s="131"/>
      <c r="R27" s="132"/>
      <c r="S27" s="130"/>
      <c r="T27" s="131"/>
      <c r="U27" s="131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0"/>
      <c r="E28" s="131"/>
      <c r="F28" s="131"/>
      <c r="G28" s="131"/>
      <c r="H28" s="132"/>
      <c r="I28" s="130"/>
      <c r="J28" s="131"/>
      <c r="K28" s="131"/>
      <c r="L28" s="131"/>
      <c r="M28" s="132"/>
      <c r="N28" s="130"/>
      <c r="O28" s="131"/>
      <c r="P28" s="131"/>
      <c r="Q28" s="131"/>
      <c r="R28" s="132"/>
      <c r="S28" s="130"/>
      <c r="T28" s="131"/>
      <c r="U28" s="131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3"/>
      <c r="F29" s="133"/>
      <c r="G29" s="133"/>
      <c r="H29" s="134"/>
      <c r="I29" s="189"/>
      <c r="J29" s="133"/>
      <c r="K29" s="133"/>
      <c r="L29" s="133"/>
      <c r="M29" s="134"/>
      <c r="N29" s="189"/>
      <c r="O29" s="133"/>
      <c r="P29" s="133"/>
      <c r="Q29" s="133"/>
      <c r="R29" s="134"/>
      <c r="S29" s="189"/>
      <c r="T29" s="133"/>
      <c r="U29" s="133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B26:C26"/>
    <mergeCell ref="N4:O4"/>
    <mergeCell ref="L4:M4"/>
    <mergeCell ref="B24:C24"/>
    <mergeCell ref="N5:R5"/>
    <mergeCell ref="B25:C25"/>
    <mergeCell ref="A2:A4"/>
    <mergeCell ref="D3:U3"/>
    <mergeCell ref="I4:J4"/>
    <mergeCell ref="G4:H4"/>
    <mergeCell ref="V2:W3"/>
    <mergeCell ref="D5:H5"/>
    <mergeCell ref="N30:P31"/>
    <mergeCell ref="L31:M31"/>
    <mergeCell ref="S30:U31"/>
    <mergeCell ref="G31:H31"/>
    <mergeCell ref="A30:A31"/>
    <mergeCell ref="A5:A6"/>
    <mergeCell ref="G30:H30"/>
    <mergeCell ref="B29:C29"/>
    <mergeCell ref="B27:C27"/>
    <mergeCell ref="B28:C28"/>
    <mergeCell ref="Z1:AC4"/>
    <mergeCell ref="Y1:Y4"/>
    <mergeCell ref="D2:U2"/>
    <mergeCell ref="S5:W5"/>
    <mergeCell ref="D4:E4"/>
    <mergeCell ref="V4:W4"/>
    <mergeCell ref="S4:T4"/>
    <mergeCell ref="A1:X1"/>
    <mergeCell ref="Q4:R4"/>
    <mergeCell ref="I5:M5"/>
    <mergeCell ref="A37:X37"/>
    <mergeCell ref="A33:X33"/>
    <mergeCell ref="W34:X36"/>
    <mergeCell ref="A34:A36"/>
    <mergeCell ref="B34:C34"/>
    <mergeCell ref="B35:C35"/>
    <mergeCell ref="B36:C36"/>
    <mergeCell ref="U36:V36"/>
    <mergeCell ref="U35:V35"/>
    <mergeCell ref="U34:V34"/>
    <mergeCell ref="A32:X32"/>
    <mergeCell ref="V30:W30"/>
    <mergeCell ref="V31:W31"/>
    <mergeCell ref="Q30:R30"/>
    <mergeCell ref="B30:B31"/>
    <mergeCell ref="Q31:R31"/>
    <mergeCell ref="L30:M30"/>
    <mergeCell ref="X2:X31"/>
    <mergeCell ref="D30:F31"/>
    <mergeCell ref="I30:K31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C39"/>
  <sheetViews>
    <sheetView zoomScale="70" zoomScaleNormal="70" zoomScaleSheetLayoutView="75" zoomScalePageLayoutView="0" workbookViewId="0" topLeftCell="A1">
      <selection activeCell="D8" sqref="D8"/>
    </sheetView>
  </sheetViews>
  <sheetFormatPr defaultColWidth="9.140625" defaultRowHeight="12.75"/>
  <cols>
    <col min="1" max="1" width="3.00390625" style="100" customWidth="1"/>
    <col min="2" max="2" width="29.28125" style="71" customWidth="1"/>
    <col min="3" max="3" width="45.421875" style="101" customWidth="1"/>
    <col min="4" max="22" width="6.28125" style="101" customWidth="1"/>
    <col min="23" max="23" width="6.28125" style="102" customWidth="1"/>
    <col min="24" max="24" width="2.7109375" style="102" customWidth="1"/>
    <col min="25" max="25" width="4.00390625" style="71" customWidth="1"/>
    <col min="26" max="29" width="8.8515625" style="71" customWidth="1"/>
    <col min="30" max="16384" width="9.140625" style="71" customWidth="1"/>
  </cols>
  <sheetData>
    <row r="1" spans="1:29" ht="21" thickBot="1">
      <c r="A1" s="254" t="str">
        <f>1!A1:X1</f>
        <v>Intermediate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  <c r="Y1" s="250"/>
      <c r="Z1" s="244" t="s">
        <v>38</v>
      </c>
      <c r="AA1" s="245"/>
      <c r="AB1" s="245"/>
      <c r="AC1" s="246"/>
    </row>
    <row r="2" spans="1:29" ht="15" customHeight="1">
      <c r="A2" s="233"/>
      <c r="B2" s="73" t="s">
        <v>0</v>
      </c>
      <c r="C2" s="73"/>
      <c r="D2" s="224">
        <f>'Advanced Results'!B10</f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85" t="s">
        <v>59</v>
      </c>
      <c r="W2" s="285"/>
      <c r="X2" s="251"/>
      <c r="Y2" s="251"/>
      <c r="Z2" s="247"/>
      <c r="AA2" s="248"/>
      <c r="AB2" s="248"/>
      <c r="AC2" s="249"/>
    </row>
    <row r="3" spans="1:29" ht="15" customHeight="1" thickBot="1">
      <c r="A3" s="233"/>
      <c r="B3" s="77" t="s">
        <v>6</v>
      </c>
      <c r="C3" s="77"/>
      <c r="D3" s="261">
        <f>'Advanced Results'!$C$10</f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85"/>
      <c r="W3" s="285"/>
      <c r="X3" s="251"/>
      <c r="Y3" s="251"/>
      <c r="Z3" s="247"/>
      <c r="AA3" s="248"/>
      <c r="AB3" s="248"/>
      <c r="AC3" s="249"/>
    </row>
    <row r="4" spans="1:29" ht="15" customHeight="1" thickBot="1">
      <c r="A4" s="233"/>
      <c r="B4" s="78" t="s">
        <v>7</v>
      </c>
      <c r="C4" s="78"/>
      <c r="D4" s="259">
        <f>'Contestant Data'!C34</f>
        <v>0</v>
      </c>
      <c r="E4" s="260"/>
      <c r="F4" s="79" t="s">
        <v>39</v>
      </c>
      <c r="G4" s="257" t="s">
        <v>40</v>
      </c>
      <c r="H4" s="258"/>
      <c r="I4" s="259">
        <f>'Contestant Data'!C34</f>
        <v>0</v>
      </c>
      <c r="J4" s="260"/>
      <c r="K4" s="79" t="s">
        <v>39</v>
      </c>
      <c r="L4" s="257" t="s">
        <v>40</v>
      </c>
      <c r="M4" s="258"/>
      <c r="N4" s="259">
        <f>'Contestant Data'!C34</f>
        <v>0</v>
      </c>
      <c r="O4" s="260"/>
      <c r="P4" s="79" t="s">
        <v>39</v>
      </c>
      <c r="Q4" s="257" t="s">
        <v>40</v>
      </c>
      <c r="R4" s="258"/>
      <c r="S4" s="259">
        <f>'Contestant Data'!C34</f>
        <v>0</v>
      </c>
      <c r="T4" s="260"/>
      <c r="U4" s="79" t="s">
        <v>39</v>
      </c>
      <c r="V4" s="257" t="s">
        <v>40</v>
      </c>
      <c r="W4" s="258"/>
      <c r="X4" s="251"/>
      <c r="Y4" s="251"/>
      <c r="Z4" s="247"/>
      <c r="AA4" s="248"/>
      <c r="AB4" s="248"/>
      <c r="AC4" s="249"/>
    </row>
    <row r="5" spans="1:29" ht="15.75" customHeight="1">
      <c r="A5" s="264" t="s">
        <v>8</v>
      </c>
      <c r="B5" s="80" t="s">
        <v>9</v>
      </c>
      <c r="C5" s="109"/>
      <c r="D5" s="271" t="s">
        <v>10</v>
      </c>
      <c r="E5" s="272"/>
      <c r="F5" s="272"/>
      <c r="G5" s="272"/>
      <c r="H5" s="273"/>
      <c r="I5" s="271" t="s">
        <v>11</v>
      </c>
      <c r="J5" s="272"/>
      <c r="K5" s="272"/>
      <c r="L5" s="272"/>
      <c r="M5" s="273"/>
      <c r="N5" s="271" t="s">
        <v>12</v>
      </c>
      <c r="O5" s="272"/>
      <c r="P5" s="272"/>
      <c r="Q5" s="272"/>
      <c r="R5" s="273"/>
      <c r="S5" s="274" t="s">
        <v>13</v>
      </c>
      <c r="T5" s="275"/>
      <c r="U5" s="275"/>
      <c r="V5" s="275"/>
      <c r="W5" s="276"/>
      <c r="X5" s="251"/>
      <c r="Y5" s="74" t="s">
        <v>37</v>
      </c>
      <c r="Z5" s="74" t="s">
        <v>33</v>
      </c>
      <c r="AA5" s="75" t="s">
        <v>34</v>
      </c>
      <c r="AB5" s="75" t="s">
        <v>35</v>
      </c>
      <c r="AC5" s="76" t="s">
        <v>36</v>
      </c>
    </row>
    <row r="6" spans="1:29" ht="15.75" customHeight="1" thickBot="1">
      <c r="A6" s="264"/>
      <c r="B6" s="141"/>
      <c r="C6" s="142"/>
      <c r="D6" s="145">
        <f>IF(AND($D$4&gt;=1,$G$4="a"),"Jud1",IF(AND($D$4&gt;=1,$G$4="b"),"Jud6",""))</f>
      </c>
      <c r="E6" s="146">
        <f>IF(AND($D$4&gt;=2,$G$4="a"),"Jud2",IF(AND($D$4&gt;=2,$G$4="b"),"Jud7",""))</f>
      </c>
      <c r="F6" s="146">
        <f>IF(AND($D$4&gt;=3,$G$4="a"),"Jud3",IF(AND($D$4&gt;=3,$G$4="b"),"Jud8",""))</f>
      </c>
      <c r="G6" s="146">
        <f>IF(AND($D$4&gt;=4,$G$4="a"),"Jud4",IF(AND($D$4&gt;=4,$G$4="b"),"Jud9",""))</f>
      </c>
      <c r="H6" s="147">
        <f>IF(AND($D$4&gt;=5,$G$4="a"),"Jud5",IF(AND($D$4&gt;=5,$G$4="b"),"Jud10",""))</f>
      </c>
      <c r="I6" s="81">
        <f>IF(AND($I$4&gt;=1,$L$4="a"),"Jud1",IF(AND($I$4&gt;=1,$L$4="b"),"Jud6",""))</f>
      </c>
      <c r="J6" s="82">
        <f>IF(AND($I$4&gt;=2,$L$4="a"),"Jud2",IF(AND($I$4&gt;=2,$L$4="b"),"Jud7",""))</f>
      </c>
      <c r="K6" s="82">
        <f>IF(AND($I$4&gt;=3,$L$4="a"),"Jud3",IF(AND($I$4&gt;=3,$L$4="b"),"Jud8",""))</f>
      </c>
      <c r="L6" s="82">
        <f>IF(AND($I$4&gt;=4,$L$4="a"),"Jud4",IF(AND($I$4&gt;=4,$L$4="b"),"Jud9",""))</f>
      </c>
      <c r="M6" s="83">
        <f>IF(AND($I$4&gt;=5,$L$4="a"),"Jud5",IF(AND($I$4&gt;=5,$L$4="b"),"Jud10",""))</f>
      </c>
      <c r="N6" s="81">
        <f>IF(AND($N$4&gt;=1,$Q$4="a"),"Jud1",IF(AND($N$4&gt;=1,$Q$4="b"),"Jud6",""))</f>
      </c>
      <c r="O6" s="82">
        <f>IF(AND($N$4&gt;=2,$Q$4="a"),"Jud2",IF(AND($N$4&gt;=2,$Q$4="b"),"Jud7",""))</f>
      </c>
      <c r="P6" s="82">
        <f>IF(AND($N$4&gt;=3,$Q$4="a"),"Jud3",IF(AND($N$4&gt;=3,$Q$4="b"),"Jud8",""))</f>
      </c>
      <c r="Q6" s="82">
        <f>IF(AND($N$4&gt;=4,$Q$4="a"),"Jud4",IF(AND($N$4&gt;=4,$Q$4="b"),"Jud9",""))</f>
      </c>
      <c r="R6" s="83">
        <f>IF(AND($N$4&gt;=5,$Q$4="a"),"Jud5",IF(AND($N$4&gt;=5,$Q$4="b"),"Jud10",""))</f>
      </c>
      <c r="S6" s="81">
        <f>IF(AND($S$4&gt;=1,$V$4="a"),"Jud1",IF(AND($S$4&gt;=1,$V$4="b"),"Jud6",""))</f>
      </c>
      <c r="T6" s="82">
        <f>IF(AND($S$4&gt;=2,$V$4="a"),"Jud2",IF(AND($S$4&gt;=2,$V$4="b"),"Jud7",""))</f>
      </c>
      <c r="U6" s="82">
        <f>IF(AND($S$4&gt;=3,$V$4="a"),"Jud3",IF(AND($S$4&gt;=3,$V$4="b"),"Jud8",""))</f>
      </c>
      <c r="V6" s="82">
        <f>IF(AND($S$4&gt;=4,$V$4="a"),"Jud4",IF(AND($S$4&gt;=4,$V$4="b"),"Jud9",""))</f>
      </c>
      <c r="W6" s="83">
        <f>IF(AND($S$4&gt;=5,$V$4="a"),"Jud5",IF(AND($S$4&gt;=5,$V$4="b"),"Jud10",""))</f>
      </c>
      <c r="X6" s="251"/>
      <c r="Y6" s="122"/>
      <c r="Z6" s="117"/>
      <c r="AA6" s="84"/>
      <c r="AB6" s="84"/>
      <c r="AC6" s="85"/>
    </row>
    <row r="7" spans="1:29" ht="19.5" customHeight="1">
      <c r="A7" s="72">
        <v>1</v>
      </c>
      <c r="B7" s="187" t="str">
        <f>1!B7</f>
        <v>Triangle Loop, non rolling, base at top</v>
      </c>
      <c r="C7" s="188"/>
      <c r="D7" s="158"/>
      <c r="E7" s="159"/>
      <c r="F7" s="159"/>
      <c r="G7" s="151"/>
      <c r="H7" s="152"/>
      <c r="I7" s="160"/>
      <c r="J7" s="159"/>
      <c r="K7" s="159"/>
      <c r="L7" s="151"/>
      <c r="M7" s="152"/>
      <c r="N7" s="160"/>
      <c r="O7" s="159"/>
      <c r="P7" s="159"/>
      <c r="Q7" s="151"/>
      <c r="R7" s="152"/>
      <c r="S7" s="160"/>
      <c r="T7" s="159"/>
      <c r="U7" s="159"/>
      <c r="V7" s="151"/>
      <c r="W7" s="152"/>
      <c r="X7" s="251"/>
      <c r="Y7" s="138">
        <f>1!Y7</f>
        <v>2</v>
      </c>
      <c r="Z7" s="118" t="e">
        <f aca="true" t="shared" si="0" ref="Z7:Z28">IF($D$4=5,((SUM(D7:H7)-MIN(D7:H7)-MAX(D7:H7))*$Y7/3),IF($D$4=4,((SUM(D7:G7)*$Y7)/$D$4),IF($D$4=3,((SUM(D7:F7)*$Y7)/$D$4),((SUM(D7:E7)*$Y7)/$D$4))))</f>
        <v>#DIV/0!</v>
      </c>
      <c r="AA7" s="86" t="e">
        <f aca="true" t="shared" si="1" ref="AA7:AA28">IF($I$4=5,((SUM(I7:M7)-MIN(I7:M7)-MAX(I7:M7))*$Y7/3),IF($I$4=4,((SUM(I7:L7)*$Y7)/$I$4),IF($I$4=3,((SUM(I7:K7)*$Y7)/$I$4),((SUM(I7:J7)*$Y7)/$I$4))))</f>
        <v>#DIV/0!</v>
      </c>
      <c r="AB7" s="86" t="e">
        <f aca="true" t="shared" si="2" ref="AB7:AB28">IF($N$4=5,((SUM(N7:R7)-MIN(N7:R7)-MAX(N7:R7))*$Y7/3),IF($N$4=4,((SUM(N7:Q7)*$Y7)/$N$4),IF($N$4=3,((SUM(N7:P7)*$Y7)/$N$4),((SUM(N7:O7)*$Y7)/$N$4))))</f>
        <v>#DIV/0!</v>
      </c>
      <c r="AC7" s="87" t="e">
        <f aca="true" t="shared" si="3" ref="AC7:AC28">IF($S$4=5,((SUM(S7:W7)-MIN(S7:W7)-MAX(S7:W7))*$Y7/3),IF($S$4=4,((SUM(S7:V7)*$Y7)/$S$4),IF($S$4=3,((SUM(S7:U7)*$Y7)/$S$4),((SUM(S7:T7)*$Y7)/$S$4))))</f>
        <v>#DIV/0!</v>
      </c>
    </row>
    <row r="8" spans="1:29" ht="19.5" customHeight="1">
      <c r="A8" s="72">
        <v>2</v>
      </c>
      <c r="B8" s="187" t="str">
        <f>1!B8</f>
        <v>Half Square loop with full roll, inverted exit</v>
      </c>
      <c r="C8" s="188"/>
      <c r="D8" s="161"/>
      <c r="E8" s="162"/>
      <c r="F8" s="162"/>
      <c r="G8" s="155"/>
      <c r="H8" s="156"/>
      <c r="I8" s="163"/>
      <c r="J8" s="162"/>
      <c r="K8" s="162"/>
      <c r="L8" s="155"/>
      <c r="M8" s="156"/>
      <c r="N8" s="163"/>
      <c r="O8" s="162"/>
      <c r="P8" s="162"/>
      <c r="Q8" s="155"/>
      <c r="R8" s="156"/>
      <c r="S8" s="163"/>
      <c r="T8" s="162"/>
      <c r="U8" s="162"/>
      <c r="V8" s="155"/>
      <c r="W8" s="156"/>
      <c r="X8" s="251"/>
      <c r="Y8" s="138">
        <f>1!Y8</f>
        <v>2</v>
      </c>
      <c r="Z8" s="118" t="e">
        <f>IF($D$4=5,((SUM(D8:H8)-MIN(D8:H8)-MAX(D8:H8))*$Y8/3),IF($D$4=4,((SUM(D8:G8)*$Y8)/$D$4),IF($D$4=3,((SUM(D8:F8)*$Y8)/$D$4),((SUM(D8:E8)*$Y8)/$D$4))))</f>
        <v>#DIV/0!</v>
      </c>
      <c r="AA8" s="86" t="e">
        <f t="shared" si="1"/>
        <v>#DIV/0!</v>
      </c>
      <c r="AB8" s="86" t="e">
        <f t="shared" si="2"/>
        <v>#DIV/0!</v>
      </c>
      <c r="AC8" s="87" t="e">
        <f t="shared" si="3"/>
        <v>#DIV/0!</v>
      </c>
    </row>
    <row r="9" spans="1:29" ht="19.5" customHeight="1">
      <c r="A9" s="72">
        <v>3</v>
      </c>
      <c r="B9" s="187" t="str">
        <f>1!B9</f>
        <v>One Inside Loop (from top), Inverted exit</v>
      </c>
      <c r="C9" s="188"/>
      <c r="D9" s="161"/>
      <c r="E9" s="162"/>
      <c r="F9" s="162"/>
      <c r="G9" s="155"/>
      <c r="H9" s="156"/>
      <c r="I9" s="163"/>
      <c r="J9" s="162"/>
      <c r="K9" s="162"/>
      <c r="L9" s="155"/>
      <c r="M9" s="156"/>
      <c r="N9" s="163"/>
      <c r="O9" s="162"/>
      <c r="P9" s="162"/>
      <c r="Q9" s="155"/>
      <c r="R9" s="156"/>
      <c r="S9" s="163"/>
      <c r="T9" s="162"/>
      <c r="U9" s="162"/>
      <c r="V9" s="155"/>
      <c r="W9" s="156"/>
      <c r="X9" s="251"/>
      <c r="Y9" s="138">
        <f>1!Y9</f>
        <v>1</v>
      </c>
      <c r="Z9" s="118" t="e">
        <f t="shared" si="0"/>
        <v>#DIV/0!</v>
      </c>
      <c r="AA9" s="86" t="e">
        <f t="shared" si="1"/>
        <v>#DIV/0!</v>
      </c>
      <c r="AB9" s="86" t="e">
        <f t="shared" si="2"/>
        <v>#DIV/0!</v>
      </c>
      <c r="AC9" s="87" t="e">
        <f t="shared" si="3"/>
        <v>#DIV/0!</v>
      </c>
    </row>
    <row r="10" spans="1:29" ht="19.5" customHeight="1">
      <c r="A10" s="72">
        <v>4</v>
      </c>
      <c r="B10" s="187" t="str">
        <f>1!B10</f>
        <v>Half Square Inside Loop</v>
      </c>
      <c r="C10" s="188"/>
      <c r="D10" s="161"/>
      <c r="E10" s="162"/>
      <c r="F10" s="162"/>
      <c r="G10" s="155"/>
      <c r="H10" s="156"/>
      <c r="I10" s="163"/>
      <c r="J10" s="162"/>
      <c r="K10" s="162"/>
      <c r="L10" s="155"/>
      <c r="M10" s="156"/>
      <c r="N10" s="163"/>
      <c r="O10" s="162"/>
      <c r="P10" s="162"/>
      <c r="Q10" s="155"/>
      <c r="R10" s="156"/>
      <c r="S10" s="163"/>
      <c r="T10" s="162"/>
      <c r="U10" s="162"/>
      <c r="V10" s="155"/>
      <c r="W10" s="156"/>
      <c r="X10" s="251"/>
      <c r="Y10" s="138">
        <f>1!Y10</f>
        <v>1</v>
      </c>
      <c r="Z10" s="118" t="e">
        <f t="shared" si="0"/>
        <v>#DIV/0!</v>
      </c>
      <c r="AA10" s="86" t="e">
        <f t="shared" si="1"/>
        <v>#DIV/0!</v>
      </c>
      <c r="AB10" s="86" t="e">
        <f t="shared" si="2"/>
        <v>#DIV/0!</v>
      </c>
      <c r="AC10" s="87" t="e">
        <f t="shared" si="3"/>
        <v>#DIV/0!</v>
      </c>
    </row>
    <row r="11" spans="1:29" ht="19.5" customHeight="1">
      <c r="A11" s="72">
        <v>5</v>
      </c>
      <c r="B11" s="187" t="str">
        <f>1!B11</f>
        <v>Stall turn 1/4 rolls up and down</v>
      </c>
      <c r="C11" s="188"/>
      <c r="D11" s="161"/>
      <c r="E11" s="162"/>
      <c r="F11" s="162"/>
      <c r="G11" s="155"/>
      <c r="H11" s="156"/>
      <c r="I11" s="163"/>
      <c r="J11" s="162"/>
      <c r="K11" s="162"/>
      <c r="L11" s="155"/>
      <c r="M11" s="156"/>
      <c r="N11" s="163"/>
      <c r="O11" s="162"/>
      <c r="P11" s="162"/>
      <c r="Q11" s="155"/>
      <c r="R11" s="156"/>
      <c r="S11" s="163"/>
      <c r="T11" s="162"/>
      <c r="U11" s="162"/>
      <c r="V11" s="155"/>
      <c r="W11" s="156"/>
      <c r="X11" s="251"/>
      <c r="Y11" s="138">
        <f>1!Y11</f>
        <v>3</v>
      </c>
      <c r="Z11" s="118" t="e">
        <f t="shared" si="0"/>
        <v>#DIV/0!</v>
      </c>
      <c r="AA11" s="86" t="e">
        <f t="shared" si="1"/>
        <v>#DIV/0!</v>
      </c>
      <c r="AB11" s="86" t="e">
        <f t="shared" si="2"/>
        <v>#DIV/0!</v>
      </c>
      <c r="AC11" s="87" t="e">
        <f t="shared" si="3"/>
        <v>#DIV/0!</v>
      </c>
    </row>
    <row r="12" spans="1:29" ht="19.5" customHeight="1">
      <c r="A12" s="72">
        <v>6</v>
      </c>
      <c r="B12" s="187" t="str">
        <f>1!B12</f>
        <v>Humpty bump with roll options (pull,pull,pull) (Half roll up or 1/4 roll up and down)</v>
      </c>
      <c r="C12" s="188"/>
      <c r="D12" s="161"/>
      <c r="E12" s="162"/>
      <c r="F12" s="162"/>
      <c r="G12" s="155"/>
      <c r="H12" s="156"/>
      <c r="I12" s="163"/>
      <c r="J12" s="162"/>
      <c r="K12" s="162"/>
      <c r="L12" s="155"/>
      <c r="M12" s="156"/>
      <c r="N12" s="163"/>
      <c r="O12" s="162"/>
      <c r="P12" s="162"/>
      <c r="Q12" s="155"/>
      <c r="R12" s="156"/>
      <c r="S12" s="163"/>
      <c r="T12" s="162"/>
      <c r="U12" s="162"/>
      <c r="V12" s="155"/>
      <c r="W12" s="156"/>
      <c r="X12" s="251"/>
      <c r="Y12" s="138">
        <f>1!Y12</f>
        <v>2</v>
      </c>
      <c r="Z12" s="118" t="e">
        <f t="shared" si="0"/>
        <v>#DIV/0!</v>
      </c>
      <c r="AA12" s="86" t="e">
        <f t="shared" si="1"/>
        <v>#DIV/0!</v>
      </c>
      <c r="AB12" s="86" t="e">
        <f t="shared" si="2"/>
        <v>#DIV/0!</v>
      </c>
      <c r="AC12" s="87" t="e">
        <f t="shared" si="3"/>
        <v>#DIV/0!</v>
      </c>
    </row>
    <row r="13" spans="1:29" ht="19.5" customHeight="1">
      <c r="A13" s="72">
        <v>7</v>
      </c>
      <c r="B13" s="187" t="str">
        <f>1!B13</f>
        <v>Two Horizontal Rolls</v>
      </c>
      <c r="C13" s="188"/>
      <c r="D13" s="161"/>
      <c r="E13" s="162"/>
      <c r="F13" s="162"/>
      <c r="G13" s="155"/>
      <c r="H13" s="156"/>
      <c r="I13" s="163"/>
      <c r="J13" s="162"/>
      <c r="K13" s="162"/>
      <c r="L13" s="155"/>
      <c r="M13" s="156"/>
      <c r="N13" s="163"/>
      <c r="O13" s="162"/>
      <c r="P13" s="162"/>
      <c r="Q13" s="155"/>
      <c r="R13" s="156"/>
      <c r="S13" s="163"/>
      <c r="T13" s="162"/>
      <c r="U13" s="162"/>
      <c r="V13" s="155"/>
      <c r="W13" s="156"/>
      <c r="X13" s="251"/>
      <c r="Y13" s="138">
        <f>1!Y13</f>
        <v>2</v>
      </c>
      <c r="Z13" s="118" t="e">
        <f t="shared" si="0"/>
        <v>#DIV/0!</v>
      </c>
      <c r="AA13" s="86" t="e">
        <f t="shared" si="1"/>
        <v>#DIV/0!</v>
      </c>
      <c r="AB13" s="86" t="e">
        <f t="shared" si="2"/>
        <v>#DIV/0!</v>
      </c>
      <c r="AC13" s="87" t="e">
        <f t="shared" si="3"/>
        <v>#DIV/0!</v>
      </c>
    </row>
    <row r="14" spans="1:29" ht="19.5" customHeight="1">
      <c r="A14" s="72">
        <v>8</v>
      </c>
      <c r="B14" s="187" t="str">
        <f>1!B14</f>
        <v>Half Cuban Eight</v>
      </c>
      <c r="C14" s="188"/>
      <c r="D14" s="161"/>
      <c r="E14" s="162"/>
      <c r="F14" s="162"/>
      <c r="G14" s="155"/>
      <c r="H14" s="156"/>
      <c r="I14" s="163"/>
      <c r="J14" s="162"/>
      <c r="K14" s="162"/>
      <c r="L14" s="155"/>
      <c r="M14" s="156"/>
      <c r="N14" s="163"/>
      <c r="O14" s="162"/>
      <c r="P14" s="162"/>
      <c r="Q14" s="155"/>
      <c r="R14" s="156"/>
      <c r="S14" s="163"/>
      <c r="T14" s="162"/>
      <c r="U14" s="162"/>
      <c r="V14" s="155"/>
      <c r="W14" s="156"/>
      <c r="X14" s="251"/>
      <c r="Y14" s="138">
        <f>1!Y14</f>
        <v>2</v>
      </c>
      <c r="Z14" s="118" t="e">
        <f t="shared" si="0"/>
        <v>#DIV/0!</v>
      </c>
      <c r="AA14" s="86" t="e">
        <f t="shared" si="1"/>
        <v>#DIV/0!</v>
      </c>
      <c r="AB14" s="86" t="e">
        <f t="shared" si="2"/>
        <v>#DIV/0!</v>
      </c>
      <c r="AC14" s="87" t="e">
        <f t="shared" si="3"/>
        <v>#DIV/0!</v>
      </c>
    </row>
    <row r="15" spans="1:29" ht="19.5" customHeight="1">
      <c r="A15" s="72">
        <v>9</v>
      </c>
      <c r="B15" s="187" t="str">
        <f>1!B15</f>
        <v>Top Hat: half rolls up and down (pull,pull,pull)</v>
      </c>
      <c r="C15" s="188"/>
      <c r="D15" s="161"/>
      <c r="E15" s="162"/>
      <c r="F15" s="162"/>
      <c r="G15" s="155"/>
      <c r="H15" s="156"/>
      <c r="I15" s="163"/>
      <c r="J15" s="162"/>
      <c r="K15" s="162"/>
      <c r="L15" s="155"/>
      <c r="M15" s="156"/>
      <c r="N15" s="163"/>
      <c r="O15" s="162"/>
      <c r="P15" s="162"/>
      <c r="Q15" s="155"/>
      <c r="R15" s="156"/>
      <c r="S15" s="163"/>
      <c r="T15" s="162"/>
      <c r="U15" s="162"/>
      <c r="V15" s="155"/>
      <c r="W15" s="156"/>
      <c r="X15" s="251"/>
      <c r="Y15" s="138">
        <f>1!Y15</f>
        <v>3</v>
      </c>
      <c r="Z15" s="118" t="e">
        <f t="shared" si="0"/>
        <v>#DIV/0!</v>
      </c>
      <c r="AA15" s="86" t="e">
        <f t="shared" si="1"/>
        <v>#DIV/0!</v>
      </c>
      <c r="AB15" s="86" t="e">
        <f t="shared" si="2"/>
        <v>#DIV/0!</v>
      </c>
      <c r="AC15" s="87" t="e">
        <f t="shared" si="3"/>
        <v>#DIV/0!</v>
      </c>
    </row>
    <row r="16" spans="1:29" ht="19.5" customHeight="1">
      <c r="A16" s="72">
        <v>10</v>
      </c>
      <c r="B16" s="187" t="str">
        <f>1!B16</f>
        <v>Half Triangle Loop, inverted exit</v>
      </c>
      <c r="C16" s="188"/>
      <c r="D16" s="161"/>
      <c r="E16" s="162"/>
      <c r="F16" s="162"/>
      <c r="G16" s="155"/>
      <c r="H16" s="156"/>
      <c r="I16" s="163"/>
      <c r="J16" s="162"/>
      <c r="K16" s="162"/>
      <c r="L16" s="155"/>
      <c r="M16" s="156"/>
      <c r="N16" s="163"/>
      <c r="O16" s="162"/>
      <c r="P16" s="162"/>
      <c r="Q16" s="155"/>
      <c r="R16" s="156"/>
      <c r="S16" s="163"/>
      <c r="T16" s="162"/>
      <c r="U16" s="162"/>
      <c r="V16" s="155"/>
      <c r="W16" s="156"/>
      <c r="X16" s="251"/>
      <c r="Y16" s="138">
        <f>1!Y16</f>
        <v>1</v>
      </c>
      <c r="Z16" s="118" t="e">
        <f t="shared" si="0"/>
        <v>#DIV/0!</v>
      </c>
      <c r="AA16" s="86" t="e">
        <f t="shared" si="1"/>
        <v>#DIV/0!</v>
      </c>
      <c r="AB16" s="86" t="e">
        <f t="shared" si="2"/>
        <v>#DIV/0!</v>
      </c>
      <c r="AC16" s="87" t="e">
        <f t="shared" si="3"/>
        <v>#DIV/0!</v>
      </c>
    </row>
    <row r="17" spans="1:29" ht="19.5" customHeight="1">
      <c r="A17" s="72">
        <v>11</v>
      </c>
      <c r="B17" s="187" t="str">
        <f>1!B17</f>
        <v>Double Immelman from top, without rolls, inverted exit</v>
      </c>
      <c r="C17" s="188"/>
      <c r="D17" s="161"/>
      <c r="E17" s="162"/>
      <c r="F17" s="162"/>
      <c r="G17" s="155"/>
      <c r="H17" s="156"/>
      <c r="I17" s="163"/>
      <c r="J17" s="162"/>
      <c r="K17" s="162"/>
      <c r="L17" s="155"/>
      <c r="M17" s="156"/>
      <c r="N17" s="163"/>
      <c r="O17" s="162"/>
      <c r="P17" s="162"/>
      <c r="Q17" s="155"/>
      <c r="R17" s="156"/>
      <c r="S17" s="163"/>
      <c r="T17" s="162"/>
      <c r="U17" s="162"/>
      <c r="V17" s="155"/>
      <c r="W17" s="156"/>
      <c r="X17" s="251"/>
      <c r="Y17" s="138">
        <f>1!Y17</f>
        <v>2</v>
      </c>
      <c r="Z17" s="118" t="e">
        <f t="shared" si="0"/>
        <v>#DIV/0!</v>
      </c>
      <c r="AA17" s="86" t="e">
        <f t="shared" si="1"/>
        <v>#DIV/0!</v>
      </c>
      <c r="AB17" s="86" t="e">
        <f t="shared" si="2"/>
        <v>#DIV/0!</v>
      </c>
      <c r="AC17" s="87" t="e">
        <f t="shared" si="3"/>
        <v>#DIV/0!</v>
      </c>
    </row>
    <row r="18" spans="1:29" ht="19.5" customHeight="1">
      <c r="A18" s="72">
        <v>12</v>
      </c>
      <c r="B18" s="187" t="str">
        <f>1!B18</f>
        <v>Half inside loop from top</v>
      </c>
      <c r="C18" s="188"/>
      <c r="D18" s="161"/>
      <c r="E18" s="162"/>
      <c r="F18" s="162"/>
      <c r="G18" s="155"/>
      <c r="H18" s="156"/>
      <c r="I18" s="163"/>
      <c r="J18" s="162"/>
      <c r="K18" s="162"/>
      <c r="L18" s="155"/>
      <c r="M18" s="156"/>
      <c r="N18" s="163"/>
      <c r="O18" s="162"/>
      <c r="P18" s="162"/>
      <c r="Q18" s="155"/>
      <c r="R18" s="156"/>
      <c r="S18" s="163"/>
      <c r="T18" s="162"/>
      <c r="U18" s="162"/>
      <c r="V18" s="155"/>
      <c r="W18" s="156"/>
      <c r="X18" s="251"/>
      <c r="Y18" s="138">
        <f>1!Y18</f>
        <v>1</v>
      </c>
      <c r="Z18" s="118" t="e">
        <f t="shared" si="0"/>
        <v>#DIV/0!</v>
      </c>
      <c r="AA18" s="86" t="e">
        <f t="shared" si="1"/>
        <v>#DIV/0!</v>
      </c>
      <c r="AB18" s="86" t="e">
        <f t="shared" si="2"/>
        <v>#DIV/0!</v>
      </c>
      <c r="AC18" s="87" t="e">
        <f t="shared" si="3"/>
        <v>#DIV/0!</v>
      </c>
    </row>
    <row r="19" spans="1:29" ht="19.5" customHeight="1">
      <c r="A19" s="72">
        <v>13</v>
      </c>
      <c r="B19" s="187" t="str">
        <f>1!B19</f>
        <v>Cobra Roll with Half rolls up and down</v>
      </c>
      <c r="C19" s="188"/>
      <c r="D19" s="161"/>
      <c r="E19" s="162"/>
      <c r="F19" s="162"/>
      <c r="G19" s="155"/>
      <c r="H19" s="156"/>
      <c r="I19" s="163"/>
      <c r="J19" s="162"/>
      <c r="K19" s="162"/>
      <c r="L19" s="155"/>
      <c r="M19" s="156"/>
      <c r="N19" s="163"/>
      <c r="O19" s="162"/>
      <c r="P19" s="162"/>
      <c r="Q19" s="155"/>
      <c r="R19" s="156"/>
      <c r="S19" s="163"/>
      <c r="T19" s="162"/>
      <c r="U19" s="162"/>
      <c r="V19" s="155"/>
      <c r="W19" s="156"/>
      <c r="X19" s="251"/>
      <c r="Y19" s="138">
        <f>1!Y19</f>
        <v>2</v>
      </c>
      <c r="Z19" s="118" t="e">
        <f t="shared" si="0"/>
        <v>#DIV/0!</v>
      </c>
      <c r="AA19" s="86" t="e">
        <f t="shared" si="1"/>
        <v>#DIV/0!</v>
      </c>
      <c r="AB19" s="86" t="e">
        <f t="shared" si="2"/>
        <v>#DIV/0!</v>
      </c>
      <c r="AC19" s="87" t="e">
        <f t="shared" si="3"/>
        <v>#DIV/0!</v>
      </c>
    </row>
    <row r="20" spans="1:29" ht="19.5" customHeight="1">
      <c r="A20" s="72">
        <v>14</v>
      </c>
      <c r="B20" s="187" t="str">
        <f>1!B20</f>
        <v>Stall Turn without Rolls</v>
      </c>
      <c r="C20" s="188"/>
      <c r="D20" s="161"/>
      <c r="E20" s="162"/>
      <c r="F20" s="162"/>
      <c r="G20" s="155"/>
      <c r="H20" s="156"/>
      <c r="I20" s="163"/>
      <c r="J20" s="162"/>
      <c r="K20" s="162"/>
      <c r="L20" s="155"/>
      <c r="M20" s="156"/>
      <c r="N20" s="163"/>
      <c r="O20" s="162"/>
      <c r="P20" s="162"/>
      <c r="Q20" s="155"/>
      <c r="R20" s="156"/>
      <c r="S20" s="163"/>
      <c r="T20" s="162"/>
      <c r="U20" s="162"/>
      <c r="V20" s="155"/>
      <c r="W20" s="156"/>
      <c r="X20" s="251"/>
      <c r="Y20" s="138">
        <f>1!Y20</f>
        <v>2</v>
      </c>
      <c r="Z20" s="118" t="e">
        <f t="shared" si="0"/>
        <v>#DIV/0!</v>
      </c>
      <c r="AA20" s="86" t="e">
        <f t="shared" si="1"/>
        <v>#DIV/0!</v>
      </c>
      <c r="AB20" s="86" t="e">
        <f t="shared" si="2"/>
        <v>#DIV/0!</v>
      </c>
      <c r="AC20" s="87" t="e">
        <f t="shared" si="3"/>
        <v>#DIV/0!</v>
      </c>
    </row>
    <row r="21" spans="1:29" ht="19.5" customHeight="1">
      <c r="A21" s="72">
        <v>15</v>
      </c>
      <c r="B21" s="187" t="str">
        <f>1!B21</f>
        <v>Two point roll (2/2)</v>
      </c>
      <c r="C21" s="188"/>
      <c r="D21" s="161"/>
      <c r="E21" s="162"/>
      <c r="F21" s="162"/>
      <c r="G21" s="155"/>
      <c r="H21" s="156"/>
      <c r="I21" s="163"/>
      <c r="J21" s="162"/>
      <c r="K21" s="162"/>
      <c r="L21" s="155"/>
      <c r="M21" s="156"/>
      <c r="N21" s="163"/>
      <c r="O21" s="162"/>
      <c r="P21" s="162"/>
      <c r="Q21" s="155"/>
      <c r="R21" s="156"/>
      <c r="S21" s="163"/>
      <c r="T21" s="162"/>
      <c r="U21" s="162"/>
      <c r="V21" s="155"/>
      <c r="W21" s="156"/>
      <c r="X21" s="251"/>
      <c r="Y21" s="138">
        <f>1!Y21</f>
        <v>2</v>
      </c>
      <c r="Z21" s="118" t="e">
        <f t="shared" si="0"/>
        <v>#DIV/0!</v>
      </c>
      <c r="AA21" s="86" t="e">
        <f t="shared" si="1"/>
        <v>#DIV/0!</v>
      </c>
      <c r="AB21" s="86" t="e">
        <f t="shared" si="2"/>
        <v>#DIV/0!</v>
      </c>
      <c r="AC21" s="87" t="e">
        <f t="shared" si="3"/>
        <v>#DIV/0!</v>
      </c>
    </row>
    <row r="22" spans="1:29" ht="19.5" customHeight="1">
      <c r="A22" s="72">
        <v>16</v>
      </c>
      <c r="B22" s="187" t="str">
        <f>1!B22</f>
        <v>Half Reverse Cuban Eight</v>
      </c>
      <c r="C22" s="188"/>
      <c r="D22" s="161"/>
      <c r="E22" s="162"/>
      <c r="F22" s="162"/>
      <c r="G22" s="155"/>
      <c r="H22" s="156"/>
      <c r="I22" s="163"/>
      <c r="J22" s="162"/>
      <c r="K22" s="162"/>
      <c r="L22" s="155"/>
      <c r="M22" s="156"/>
      <c r="N22" s="163"/>
      <c r="O22" s="162"/>
      <c r="P22" s="162"/>
      <c r="Q22" s="155"/>
      <c r="R22" s="156"/>
      <c r="S22" s="163"/>
      <c r="T22" s="162"/>
      <c r="U22" s="162"/>
      <c r="V22" s="155"/>
      <c r="W22" s="156"/>
      <c r="X22" s="251"/>
      <c r="Y22" s="138">
        <f>1!Y22</f>
        <v>2</v>
      </c>
      <c r="Z22" s="118" t="e">
        <f t="shared" si="0"/>
        <v>#DIV/0!</v>
      </c>
      <c r="AA22" s="86" t="e">
        <f t="shared" si="1"/>
        <v>#DIV/0!</v>
      </c>
      <c r="AB22" s="86" t="e">
        <f t="shared" si="2"/>
        <v>#DIV/0!</v>
      </c>
      <c r="AC22" s="87" t="e">
        <f t="shared" si="3"/>
        <v>#DIV/0!</v>
      </c>
    </row>
    <row r="23" spans="1:29" ht="19.5" customHeight="1">
      <c r="A23" s="72">
        <v>17</v>
      </c>
      <c r="B23" s="187" t="str">
        <f>1!B23</f>
        <v>Humpty bump with half rolls up and down (pull,pull,pull)</v>
      </c>
      <c r="C23" s="188"/>
      <c r="D23" s="161"/>
      <c r="E23" s="162"/>
      <c r="F23" s="162"/>
      <c r="G23" s="155"/>
      <c r="H23" s="156"/>
      <c r="I23" s="163"/>
      <c r="J23" s="162"/>
      <c r="K23" s="162"/>
      <c r="L23" s="155"/>
      <c r="M23" s="156"/>
      <c r="N23" s="163"/>
      <c r="O23" s="162"/>
      <c r="P23" s="162"/>
      <c r="Q23" s="155"/>
      <c r="R23" s="156"/>
      <c r="S23" s="163"/>
      <c r="T23" s="162"/>
      <c r="U23" s="162"/>
      <c r="V23" s="155"/>
      <c r="W23" s="156"/>
      <c r="X23" s="251"/>
      <c r="Y23" s="138">
        <f>1!Y23</f>
        <v>3</v>
      </c>
      <c r="Z23" s="118" t="e">
        <f t="shared" si="0"/>
        <v>#DIV/0!</v>
      </c>
      <c r="AA23" s="86" t="e">
        <f t="shared" si="1"/>
        <v>#DIV/0!</v>
      </c>
      <c r="AB23" s="86" t="e">
        <f t="shared" si="2"/>
        <v>#DIV/0!</v>
      </c>
      <c r="AC23" s="87" t="e">
        <f t="shared" si="3"/>
        <v>#DIV/0!</v>
      </c>
    </row>
    <row r="24" spans="1:29" ht="19.5" customHeight="1" thickBot="1">
      <c r="A24" s="72"/>
      <c r="B24" s="279"/>
      <c r="C24" s="280"/>
      <c r="D24" s="149"/>
      <c r="E24" s="136"/>
      <c r="F24" s="136"/>
      <c r="G24" s="131"/>
      <c r="H24" s="132"/>
      <c r="I24" s="135"/>
      <c r="J24" s="136"/>
      <c r="K24" s="136"/>
      <c r="L24" s="131"/>
      <c r="M24" s="132"/>
      <c r="N24" s="135"/>
      <c r="O24" s="136"/>
      <c r="P24" s="136"/>
      <c r="Q24" s="131"/>
      <c r="R24" s="132"/>
      <c r="S24" s="135"/>
      <c r="T24" s="136"/>
      <c r="U24" s="136"/>
      <c r="V24" s="131"/>
      <c r="W24" s="132"/>
      <c r="X24" s="251"/>
      <c r="Y24" s="138">
        <f>1!Y24</f>
        <v>0</v>
      </c>
      <c r="Z24" s="118" t="e">
        <f t="shared" si="0"/>
        <v>#DIV/0!</v>
      </c>
      <c r="AA24" s="86" t="e">
        <f t="shared" si="1"/>
        <v>#DIV/0!</v>
      </c>
      <c r="AB24" s="86" t="e">
        <f t="shared" si="2"/>
        <v>#DIV/0!</v>
      </c>
      <c r="AC24" s="87" t="e">
        <f t="shared" si="3"/>
        <v>#DIV/0!</v>
      </c>
    </row>
    <row r="25" spans="1:29" ht="19.5" customHeight="1">
      <c r="A25" s="72"/>
      <c r="B25" s="283"/>
      <c r="C25" s="284"/>
      <c r="D25" s="135"/>
      <c r="E25" s="136"/>
      <c r="F25" s="136"/>
      <c r="G25" s="131"/>
      <c r="H25" s="132"/>
      <c r="I25" s="135"/>
      <c r="J25" s="136"/>
      <c r="K25" s="136"/>
      <c r="L25" s="131"/>
      <c r="M25" s="132"/>
      <c r="N25" s="135"/>
      <c r="O25" s="136"/>
      <c r="P25" s="136"/>
      <c r="Q25" s="131"/>
      <c r="R25" s="132"/>
      <c r="S25" s="135"/>
      <c r="T25" s="136"/>
      <c r="U25" s="136"/>
      <c r="V25" s="131"/>
      <c r="W25" s="132"/>
      <c r="X25" s="251"/>
      <c r="Y25" s="138">
        <f>1!Y25</f>
        <v>0</v>
      </c>
      <c r="Z25" s="118" t="e">
        <f t="shared" si="0"/>
        <v>#DIV/0!</v>
      </c>
      <c r="AA25" s="86" t="e">
        <f t="shared" si="1"/>
        <v>#DIV/0!</v>
      </c>
      <c r="AB25" s="86" t="e">
        <f t="shared" si="2"/>
        <v>#DIV/0!</v>
      </c>
      <c r="AC25" s="87" t="e">
        <f t="shared" si="3"/>
        <v>#DIV/0!</v>
      </c>
    </row>
    <row r="26" spans="1:29" ht="19.5" customHeight="1">
      <c r="A26" s="72"/>
      <c r="B26" s="265"/>
      <c r="C26" s="266"/>
      <c r="D26" s="135"/>
      <c r="E26" s="136"/>
      <c r="F26" s="136"/>
      <c r="G26" s="131"/>
      <c r="H26" s="132"/>
      <c r="I26" s="135"/>
      <c r="J26" s="136"/>
      <c r="K26" s="136"/>
      <c r="L26" s="131"/>
      <c r="M26" s="132"/>
      <c r="N26" s="135"/>
      <c r="O26" s="136"/>
      <c r="P26" s="136"/>
      <c r="Q26" s="131"/>
      <c r="R26" s="132"/>
      <c r="S26" s="135"/>
      <c r="T26" s="136"/>
      <c r="U26" s="136"/>
      <c r="V26" s="131"/>
      <c r="W26" s="132"/>
      <c r="X26" s="251"/>
      <c r="Y26" s="138">
        <f>1!Y26</f>
        <v>0</v>
      </c>
      <c r="Z26" s="118" t="e">
        <f t="shared" si="0"/>
        <v>#DIV/0!</v>
      </c>
      <c r="AA26" s="86" t="e">
        <f t="shared" si="1"/>
        <v>#DIV/0!</v>
      </c>
      <c r="AB26" s="86" t="e">
        <f t="shared" si="2"/>
        <v>#DIV/0!</v>
      </c>
      <c r="AC26" s="87" t="e">
        <f t="shared" si="3"/>
        <v>#DIV/0!</v>
      </c>
    </row>
    <row r="27" spans="1:29" ht="19.5" customHeight="1">
      <c r="A27" s="72"/>
      <c r="B27" s="265"/>
      <c r="C27" s="266"/>
      <c r="D27" s="135"/>
      <c r="E27" s="136"/>
      <c r="F27" s="136"/>
      <c r="G27" s="131"/>
      <c r="H27" s="132"/>
      <c r="I27" s="135"/>
      <c r="J27" s="136"/>
      <c r="K27" s="136"/>
      <c r="L27" s="131"/>
      <c r="M27" s="132"/>
      <c r="N27" s="135"/>
      <c r="O27" s="136"/>
      <c r="P27" s="136"/>
      <c r="Q27" s="131"/>
      <c r="R27" s="132"/>
      <c r="S27" s="135"/>
      <c r="T27" s="136"/>
      <c r="U27" s="136"/>
      <c r="V27" s="131"/>
      <c r="W27" s="132"/>
      <c r="X27" s="251"/>
      <c r="Y27" s="138">
        <f>1!Y27</f>
        <v>0</v>
      </c>
      <c r="Z27" s="118" t="e">
        <f t="shared" si="0"/>
        <v>#DIV/0!</v>
      </c>
      <c r="AA27" s="86" t="e">
        <f t="shared" si="1"/>
        <v>#DIV/0!</v>
      </c>
      <c r="AB27" s="86" t="e">
        <f t="shared" si="2"/>
        <v>#DIV/0!</v>
      </c>
      <c r="AC27" s="87" t="e">
        <f t="shared" si="3"/>
        <v>#DIV/0!</v>
      </c>
    </row>
    <row r="28" spans="1:29" ht="19.5" customHeight="1">
      <c r="A28" s="72"/>
      <c r="B28" s="265"/>
      <c r="C28" s="266"/>
      <c r="D28" s="135"/>
      <c r="E28" s="136"/>
      <c r="F28" s="136"/>
      <c r="G28" s="131"/>
      <c r="H28" s="132"/>
      <c r="I28" s="135"/>
      <c r="J28" s="136"/>
      <c r="K28" s="136"/>
      <c r="L28" s="131"/>
      <c r="M28" s="132"/>
      <c r="N28" s="135"/>
      <c r="O28" s="136"/>
      <c r="P28" s="136"/>
      <c r="Q28" s="131"/>
      <c r="R28" s="132"/>
      <c r="S28" s="135"/>
      <c r="T28" s="136"/>
      <c r="U28" s="136"/>
      <c r="V28" s="131"/>
      <c r="W28" s="132"/>
      <c r="X28" s="251"/>
      <c r="Y28" s="138">
        <f>1!Y28</f>
        <v>0</v>
      </c>
      <c r="Z28" s="118" t="e">
        <f t="shared" si="0"/>
        <v>#DIV/0!</v>
      </c>
      <c r="AA28" s="86" t="e">
        <f t="shared" si="1"/>
        <v>#DIV/0!</v>
      </c>
      <c r="AB28" s="86" t="e">
        <f t="shared" si="2"/>
        <v>#DIV/0!</v>
      </c>
      <c r="AC28" s="87" t="e">
        <f t="shared" si="3"/>
        <v>#DIV/0!</v>
      </c>
    </row>
    <row r="29" spans="1:29" ht="19.5" customHeight="1" thickBot="1">
      <c r="A29" s="72"/>
      <c r="B29" s="281" t="s">
        <v>54</v>
      </c>
      <c r="C29" s="282"/>
      <c r="D29" s="189"/>
      <c r="E29" s="137"/>
      <c r="F29" s="137"/>
      <c r="G29" s="133"/>
      <c r="H29" s="134"/>
      <c r="I29" s="189"/>
      <c r="J29" s="137"/>
      <c r="K29" s="137"/>
      <c r="L29" s="133"/>
      <c r="M29" s="134"/>
      <c r="N29" s="189"/>
      <c r="O29" s="137"/>
      <c r="P29" s="137"/>
      <c r="Q29" s="133"/>
      <c r="R29" s="134"/>
      <c r="S29" s="189"/>
      <c r="T29" s="137"/>
      <c r="U29" s="137"/>
      <c r="V29" s="133"/>
      <c r="W29" s="134"/>
      <c r="X29" s="251"/>
      <c r="Y29" s="138">
        <f>1!Y29</f>
        <v>0</v>
      </c>
      <c r="Z29" s="87" t="b">
        <f>IF($D$29&lt;&gt;0,VLOOKUP($D$4,$Z$34:$AA$37,2,FALSE))</f>
        <v>0</v>
      </c>
      <c r="AA29" s="87" t="b">
        <f>IF($I$29&lt;&gt;0,VLOOKUP($I$4,$Z$34:$AA$37,2,FALSE))</f>
        <v>0</v>
      </c>
      <c r="AB29" s="87" t="b">
        <f>IF($N$29&lt;&gt;0,VLOOKUP($N$4,$Z$34:$AA$37,2,FALSE))</f>
        <v>0</v>
      </c>
      <c r="AC29" s="87" t="b">
        <f>IF($S$29&lt;&gt;0,VLOOKUP($S$4,$Z$34:$AA$37,2,FALSE))</f>
        <v>0</v>
      </c>
    </row>
    <row r="30" spans="1:29" ht="15.75" customHeight="1">
      <c r="A30" s="233"/>
      <c r="B30" s="277" t="s">
        <v>14</v>
      </c>
      <c r="C30" s="88" t="s">
        <v>28</v>
      </c>
      <c r="D30" s="262"/>
      <c r="E30" s="263"/>
      <c r="F30" s="263"/>
      <c r="G30" s="242">
        <f>IF(AND(D4&gt;0,D2&gt;0),Z31,"")</f>
      </c>
      <c r="H30" s="243"/>
      <c r="I30" s="220"/>
      <c r="J30" s="221"/>
      <c r="K30" s="221"/>
      <c r="L30" s="242">
        <f>IF(AND(I4&gt;0,D2&gt;0),AA31,"")</f>
      </c>
      <c r="M30" s="243"/>
      <c r="N30" s="220"/>
      <c r="O30" s="221"/>
      <c r="P30" s="221"/>
      <c r="Q30" s="242">
        <f>IF(AND(N4&gt;0,D2&gt;0),AB31,"")</f>
      </c>
      <c r="R30" s="243"/>
      <c r="S30" s="220"/>
      <c r="T30" s="221"/>
      <c r="U30" s="221"/>
      <c r="V30" s="242">
        <f>IF(AND(S4&gt;0,D2&gt;0),AC31,"")</f>
      </c>
      <c r="W30" s="243"/>
      <c r="X30" s="251"/>
      <c r="Y30" s="139">
        <f>SUM(Y7:Y29)</f>
        <v>33</v>
      </c>
      <c r="Z30" s="119" t="e">
        <f>SUM(Z7:Z29)</f>
        <v>#DIV/0!</v>
      </c>
      <c r="AA30" s="89" t="e">
        <f>SUM(AA7:AA29)</f>
        <v>#DIV/0!</v>
      </c>
      <c r="AB30" s="89" t="e">
        <f>SUM(AB7:AB29)</f>
        <v>#DIV/0!</v>
      </c>
      <c r="AC30" s="90" t="e">
        <f>SUM(AC7:AC29)</f>
        <v>#DIV/0!</v>
      </c>
    </row>
    <row r="31" spans="1:29" ht="15.75" customHeight="1" thickBot="1">
      <c r="A31" s="233"/>
      <c r="B31" s="278"/>
      <c r="C31" s="91" t="s">
        <v>32</v>
      </c>
      <c r="D31" s="222"/>
      <c r="E31" s="223"/>
      <c r="F31" s="223"/>
      <c r="G31" s="252">
        <f>IF(AND(D4&gt;0,D2&gt;0),Z32,"")</f>
      </c>
      <c r="H31" s="253"/>
      <c r="I31" s="222"/>
      <c r="J31" s="223"/>
      <c r="K31" s="223"/>
      <c r="L31" s="252">
        <f>IF(AND(I4&gt;0,D2&gt;0),AA32,"")</f>
      </c>
      <c r="M31" s="253"/>
      <c r="N31" s="222"/>
      <c r="O31" s="223"/>
      <c r="P31" s="223"/>
      <c r="Q31" s="252">
        <f>IF(AND(N4&gt;0,D2&gt;0),AB32,"")</f>
      </c>
      <c r="R31" s="253"/>
      <c r="S31" s="222"/>
      <c r="T31" s="223"/>
      <c r="U31" s="223"/>
      <c r="V31" s="252">
        <f>IF(AND(S4&gt;0,D2&gt;0),AC32,"")</f>
      </c>
      <c r="W31" s="253"/>
      <c r="X31" s="251"/>
      <c r="Y31" s="123"/>
      <c r="Z31" s="120" t="e">
        <f>Z30</f>
        <v>#DIV/0!</v>
      </c>
      <c r="AA31" s="92" t="e">
        <f>AA30</f>
        <v>#DIV/0!</v>
      </c>
      <c r="AB31" s="92" t="e">
        <f>AB30</f>
        <v>#DIV/0!</v>
      </c>
      <c r="AC31" s="93" t="e">
        <f>AC30</f>
        <v>#DIV/0!</v>
      </c>
    </row>
    <row r="32" spans="1:29" ht="18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7"/>
      <c r="Y32" s="124"/>
      <c r="Z32" s="121" t="e">
        <f>IF($D$2&gt;0,(Z30/($Y$30*10)),"")</f>
        <v>#DIV/0!</v>
      </c>
      <c r="AA32" s="94" t="e">
        <f>IF($D$2&gt;0,(AA30/($Y$30*10)),"")</f>
        <v>#DIV/0!</v>
      </c>
      <c r="AB32" s="94" t="e">
        <f>IF($D$2&gt;0,(AB30/($Y$30*10)),"")</f>
        <v>#DIV/0!</v>
      </c>
      <c r="AC32" s="95" t="e">
        <f>IF($D$2&gt;0,(AC30/($Y$30*10)),"")</f>
        <v>#DIV/0!</v>
      </c>
    </row>
    <row r="33" spans="1:28" ht="18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9"/>
      <c r="Z33" s="9"/>
      <c r="AA33" s="9"/>
      <c r="AB33" s="9"/>
    </row>
    <row r="34" spans="1:27" ht="18" customHeight="1">
      <c r="A34" s="233"/>
      <c r="B34" s="216" t="s">
        <v>15</v>
      </c>
      <c r="C34" s="21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38">
        <f>IF(AND(D4&gt;0,D2&gt;0),MAX(Z32:AA32),"")</f>
      </c>
      <c r="V34" s="239"/>
      <c r="W34" s="231"/>
      <c r="X34" s="232"/>
      <c r="Y34" s="9" t="s">
        <v>16</v>
      </c>
      <c r="Z34" s="71">
        <v>5</v>
      </c>
      <c r="AA34" s="71">
        <v>-30</v>
      </c>
    </row>
    <row r="35" spans="1:28" ht="18" customHeight="1">
      <c r="A35" s="233"/>
      <c r="B35" s="218" t="s">
        <v>17</v>
      </c>
      <c r="C35" s="219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236">
        <f>IF(AND(D4&gt;0,D2&gt;0),((SUM(Z32:AB32)-MIN(Z32:AB32))/2),"")</f>
      </c>
      <c r="V35" s="237"/>
      <c r="W35" s="231"/>
      <c r="X35" s="232"/>
      <c r="Y35" s="9"/>
      <c r="Z35" s="71">
        <v>4</v>
      </c>
      <c r="AA35" s="9">
        <v>-40</v>
      </c>
      <c r="AB35" s="9"/>
    </row>
    <row r="36" spans="1:28" ht="18" customHeight="1" thickBot="1">
      <c r="A36" s="233"/>
      <c r="B36" s="240" t="s">
        <v>18</v>
      </c>
      <c r="C36" s="24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234">
        <f>IF(AND(D4&gt;0,D2&gt;0),((SUM(Z32:AC32)-MIN(Z32:AC32))/3),"")</f>
      </c>
      <c r="V36" s="235"/>
      <c r="W36" s="231"/>
      <c r="X36" s="232"/>
      <c r="Y36" s="9"/>
      <c r="Z36" s="71">
        <v>3</v>
      </c>
      <c r="AA36" s="9">
        <v>-30</v>
      </c>
      <c r="AB36" s="9"/>
    </row>
    <row r="37" spans="1:28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9"/>
      <c r="Z37" s="71">
        <v>2</v>
      </c>
      <c r="AA37" s="9">
        <v>-20</v>
      </c>
      <c r="AB37" s="9"/>
    </row>
    <row r="38" spans="1:24" ht="12.75">
      <c r="A38" s="96"/>
      <c r="B38" s="9"/>
      <c r="C38" s="49"/>
      <c r="D38" s="49">
        <f>SUM(D7:D23)</f>
        <v>0</v>
      </c>
      <c r="E38" s="49">
        <f aca="true" t="shared" si="4" ref="E38:W38">SUM(E7:E23)</f>
        <v>0</v>
      </c>
      <c r="F38" s="49">
        <f t="shared" si="4"/>
        <v>0</v>
      </c>
      <c r="G38" s="49">
        <f t="shared" si="4"/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  <c r="O38" s="49">
        <f t="shared" si="4"/>
        <v>0</v>
      </c>
      <c r="P38" s="49">
        <f t="shared" si="4"/>
        <v>0</v>
      </c>
      <c r="Q38" s="49">
        <f t="shared" si="4"/>
        <v>0</v>
      </c>
      <c r="R38" s="49">
        <f t="shared" si="4"/>
        <v>0</v>
      </c>
      <c r="S38" s="49">
        <f t="shared" si="4"/>
        <v>0</v>
      </c>
      <c r="T38" s="49">
        <f t="shared" si="4"/>
        <v>0</v>
      </c>
      <c r="U38" s="49">
        <f t="shared" si="4"/>
        <v>0</v>
      </c>
      <c r="V38" s="49">
        <f t="shared" si="4"/>
        <v>0</v>
      </c>
      <c r="W38" s="49">
        <f t="shared" si="4"/>
        <v>0</v>
      </c>
      <c r="X38" s="5"/>
    </row>
    <row r="39" spans="1:24" ht="12.75">
      <c r="A39" s="96"/>
      <c r="B39" s="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"/>
      <c r="X39" s="5"/>
    </row>
  </sheetData>
  <sheetProtection password="CC41" sheet="1" selectLockedCells="1"/>
  <mergeCells count="52">
    <mergeCell ref="B26:C26"/>
    <mergeCell ref="N4:O4"/>
    <mergeCell ref="L4:M4"/>
    <mergeCell ref="B24:C24"/>
    <mergeCell ref="N5:R5"/>
    <mergeCell ref="B25:C25"/>
    <mergeCell ref="A2:A4"/>
    <mergeCell ref="D3:U3"/>
    <mergeCell ref="I4:J4"/>
    <mergeCell ref="G4:H4"/>
    <mergeCell ref="V2:W3"/>
    <mergeCell ref="D5:H5"/>
    <mergeCell ref="N30:P31"/>
    <mergeCell ref="L31:M31"/>
    <mergeCell ref="S30:U31"/>
    <mergeCell ref="G31:H31"/>
    <mergeCell ref="A30:A31"/>
    <mergeCell ref="A5:A6"/>
    <mergeCell ref="G30:H30"/>
    <mergeCell ref="B29:C29"/>
    <mergeCell ref="B27:C27"/>
    <mergeCell ref="B28:C28"/>
    <mergeCell ref="Z1:AC4"/>
    <mergeCell ref="Y1:Y4"/>
    <mergeCell ref="D2:U2"/>
    <mergeCell ref="S5:W5"/>
    <mergeCell ref="D4:E4"/>
    <mergeCell ref="V4:W4"/>
    <mergeCell ref="S4:T4"/>
    <mergeCell ref="A1:X1"/>
    <mergeCell ref="Q4:R4"/>
    <mergeCell ref="I5:M5"/>
    <mergeCell ref="A37:X37"/>
    <mergeCell ref="A33:X33"/>
    <mergeCell ref="W34:X36"/>
    <mergeCell ref="A34:A36"/>
    <mergeCell ref="B34:C34"/>
    <mergeCell ref="B35:C35"/>
    <mergeCell ref="B36:C36"/>
    <mergeCell ref="U36:V36"/>
    <mergeCell ref="U35:V35"/>
    <mergeCell ref="U34:V34"/>
    <mergeCell ref="A32:X32"/>
    <mergeCell ref="V30:W30"/>
    <mergeCell ref="V31:W31"/>
    <mergeCell ref="Q30:R30"/>
    <mergeCell ref="B30:B31"/>
    <mergeCell ref="Q31:R31"/>
    <mergeCell ref="L30:M30"/>
    <mergeCell ref="X2:X31"/>
    <mergeCell ref="D30:F31"/>
    <mergeCell ref="I30:K31"/>
  </mergeCells>
  <conditionalFormatting sqref="D7:W29">
    <cfRule type="cellIs" priority="1" dxfId="0" operator="greaterThan" stopIfTrue="1">
      <formula>10</formula>
    </cfRule>
  </conditionalFormatting>
  <hyperlinks>
    <hyperlink ref="V2:W3" location="'A12 Advanced Results'!A1" display="Bac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5" r:id="rId3"/>
  <headerFooter alignWithMargins="0">
    <oddHeader>&amp;C&amp;"Arial,Bold Italic"&amp;36Contestant Results</oddHeader>
    <oddFooter>&amp;CPrepared by Pierre Fouché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Fouche</dc:creator>
  <cp:keywords/>
  <dc:description/>
  <cp:lastModifiedBy>Windows User</cp:lastModifiedBy>
  <cp:lastPrinted>2012-03-17T10:44:45Z</cp:lastPrinted>
  <dcterms:created xsi:type="dcterms:W3CDTF">2005-03-08T18:21:47Z</dcterms:created>
  <dcterms:modified xsi:type="dcterms:W3CDTF">2013-09-12T07:28:22Z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